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e395f7a2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a608364e42d4db5"/>
    <x:sheet xmlns:r="http://schemas.openxmlformats.org/officeDocument/2006/relationships" name="Settings" sheetId="2" r:id="Re0da00524e0e4e3d"/>
    <x:sheet xmlns:r="http://schemas.openxmlformats.org/officeDocument/2006/relationships" name="MealFlow" sheetId="3" r:id="R03162566fb9e47ca"/>
    <x:sheet xmlns:r="http://schemas.openxmlformats.org/officeDocument/2006/relationships" name="GroceryFlow" sheetId="4" r:id="R3c5b3f552af14aa8"/>
    <x:sheet xmlns:r="http://schemas.openxmlformats.org/officeDocument/2006/relationships" name="PantryFlow" sheetId="5" r:id="Re2a0b6f37b054a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$#,##0.00"/>
    <x:numFmt numFmtId="202" formatCode="0.0"/>
    <x:numFmt numFmtId="203" formatCode="ddd mm/dd"/>
    <x:numFmt numFmtId="204" formatCode="$0.00"/>
    <x:numFmt numFmtId="205" formatCode="0.00"/>
  </x:numFmts>
  <x:fonts count="7">
    <x:font>
      <x:sz val="11"/>
      <x:name val="Carlito"/>
    </x:font>
    <x:font>
      <x:sz val="11"/>
      <x:color rgb="FF262626"/>
      <x:name val="Arial"/>
    </x:font>
    <x:font>
      <x:b/>
      <x:sz val="16"/>
      <x:color rgb="FFB69A59"/>
      <x:name val="Arial"/>
    </x:font>
    <x:font>
      <x:sz val="10"/>
      <x:color rgb="FF665B48"/>
      <x:name val="Arial"/>
    </x:font>
    <x:font>
      <x:b/>
      <x:sz val="11"/>
      <x:color rgb="FFFFFFFF"/>
      <x:name val="Arial"/>
    </x:font>
    <x:font>
      <x:sz val="11"/>
      <x:color rgb="FF735916"/>
      <x:name val="Arial"/>
    </x:font>
    <x:font>
      <x:b/>
      <x:sz val="11"/>
      <x:color rgb="FF73591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7F2E7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205" fontId="5" fillId="3" borderId="0" xfId="0" applyNumberFormat="1" applyFont="1" applyFill="1" applyBorder="1" applyAlignment="1">
      <x:alignment vertical="center"/>
    </x:xf>
    <x:xf numFmtId="205" fontId="5" fillId="4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color rgb="FF805B12"/>
      </x:font>
      <x:fill>
        <x:patternFill patternType="solid">
          <x:bgColor rgb="FFFFF0CC"/>
        </x:patternFill>
      </x:fill>
    </x:dxf>
    <x:dxf>
      <x:font>
        <x:color rgb="FF8C2424"/>
      </x:font>
      <x:fill>
        <x:patternFill patternType="solid">
          <x:bgColor rgb="FFF8DDDA"/>
        </x:patternFill>
      </x:fill>
    </x:dxf>
    <x:dxf>
      <x:font>
        <x:color rgb="FF805B12"/>
      </x:font>
      <x:fill>
        <x:patternFill patternType="solid">
          <x:bgColor rgb="FFFFF0CC"/>
        </x:patternFill>
      </x:fill>
    </x:dxf>
    <x:dxf>
      <x:font>
        <x:color rgb="FF8C2424"/>
      </x:font>
      <x:fill>
        <x:patternFill patternType="solid">
          <x:bgColor rgb="FFF8DDDA"/>
        </x:patternFill>
      </x:fill>
    </x:dxf>
    <x:dxf>
      <x:font>
        <x:color rgb="FF8C2424"/>
      </x:font>
      <x:fill>
        <x:patternFill patternType="solid">
          <x:bgColor rgb="FFF8DDDA"/>
        </x:patternFill>
      </x:fill>
    </x:dxf>
    <x:dxf>
      <x:font>
        <x:color rgb="FF805B12"/>
      </x:font>
      <x:fill>
        <x:patternFill patternType="solid">
          <x:bgColor rgb="FFFFF0CC"/>
        </x:patternFill>
      </x:fill>
    </x:dxf>
    <x:dxf>
      <x:font>
        <x:color rgb="FF8C2424"/>
      </x:font>
      <x:fill>
        <x:patternFill patternType="solid">
          <x:bgColor rgb="FFF8DD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8c12936c146a5" /><Relationship Type="http://schemas.openxmlformats.org/officeDocument/2006/relationships/theme" Target="/xl/theme/theme1.xml" Id="Rd0bb7857dac64fae" /><Relationship Type="http://schemas.openxmlformats.org/officeDocument/2006/relationships/sharedStrings" Target="/xl/sharedStrings.xml" Id="R8e01ee3c87bf4df5" /><Relationship Type="http://schemas.openxmlformats.org/officeDocument/2006/relationships/worksheet" Target="/xl/worksheets/sheet1.xml" Id="Rfa608364e42d4db5" /><Relationship Type="http://schemas.openxmlformats.org/officeDocument/2006/relationships/worksheet" Target="/xl/worksheets/sheet2.xml" Id="Re0da00524e0e4e3d" /><Relationship Type="http://schemas.openxmlformats.org/officeDocument/2006/relationships/worksheet" Target="/xl/worksheets/sheet3.xml" Id="R03162566fb9e47ca" /><Relationship Type="http://schemas.openxmlformats.org/officeDocument/2006/relationships/worksheet" Target="/xl/worksheets/sheet4.xml" Id="R3c5b3f552af14aa8" /><Relationship Type="http://schemas.openxmlformats.org/officeDocument/2006/relationships/worksheet" Target="/xl/worksheets/sheet5.xml" Id="Re2a0b6f37b054a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18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HomeCORE — FoodCORE</x:v>
      </x:c>
      <x:c r="B1" s="4"/>
      <x:c r="C1" s="4"/>
      <x:c r="D1" s="4"/>
      <x:c r="E1" s="4"/>
      <x:c r="F1" s="4"/>
      <x:c r="G1" s="4"/>
      <x:c r="H1" s="4"/>
    </x:row>
    <x:row r="2" ht="32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5" t="str">
        <x:v>Manual workbook template. Separate from the live HomeCORE app; no sync or finance tabs.</x:v>
      </x:c>
      <x:c r="B3" s="5"/>
      <x:c r="C3" s="5"/>
      <x:c r="D3" s="5"/>
      <x:c r="E3" s="5"/>
      <x:c r="F3" s="5"/>
      <x:c r="G3" s="5"/>
      <x:c r="H3" s="5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8" t="str">
        <x:v>This week</x:v>
      </x:c>
      <x:c r="B5" s="8" t="str">
        <x:v>Value</x:v>
      </x:c>
      <x:c r="C5" s="2"/>
      <x:c r="D5" s="8" t="str">
        <x:v>Pantry &amp; reserve</x:v>
      </x:c>
      <x:c r="E5" s="8" t="str">
        <x:v>Value</x:v>
      </x:c>
      <x:c r="F5" s="2"/>
      <x:c r="G5" s="2"/>
      <x:c r="H5" s="2"/>
    </x:row>
    <x:row r="6" ht="25" customHeight="1">
      <x:c r="A6" s="2" t="str">
        <x:v>Week starts</x:v>
      </x:c>
      <x:c r="B6" s="9" t="n">
        <x:f>'Settings'!B7</x:f>
        <x:v>46300</x:v>
      </x:c>
      <x:c r="C6" s="2"/>
      <x:c r="D6" s="2" t="str">
        <x:v>Review date</x:v>
      </x:c>
      <x:c r="E6" s="9" t="n">
        <x:f>'Settings'!B10</x:f>
        <x:v>46298</x:v>
      </x:c>
      <x:c r="F6" s="2"/>
      <x:c r="G6" s="2"/>
      <x:c r="H6" s="2"/>
    </x:row>
    <x:row r="7" ht="25" customHeight="1">
      <x:c r="A7" s="2" t="str">
        <x:v>Grocery budget</x:v>
      </x:c>
      <x:c r="B7" s="10" t="str">
        <x:f>IF(ISNUMBER('Settings'!B9),'Settings'!B9,"Set budget")</x:f>
        <x:v>Set budget</x:v>
      </x:c>
      <x:c r="C7" s="2"/>
      <x:c r="D7" s="2" t="str">
        <x:v>Lots requiring date review</x:v>
      </x:c>
      <x:c r="E7" s="2" t="n">
        <x:f>COUNTIFS('PantryFlow'!P7:P106,"Review date")</x:f>
        <x:v>0</x:v>
      </x:c>
      <x:c r="F7" s="2"/>
      <x:c r="G7" s="2"/>
      <x:c r="H7" s="2"/>
    </x:row>
    <x:row r="8" ht="25" customHeight="1">
      <x:c r="A8" s="2" t="str">
        <x:v>Purchased this week</x:v>
      </x:c>
      <x:c r="B8" s="10" t="n">
        <x:f>SUMIFS('GroceryFlow'!J7:J106,'GroceryFlow'!I7:I106,"Purchased",'GroceryFlow'!B7:B106,"&gt;="&amp;B6,'GroceryFlow'!B7:B106,"&lt;"&amp;B6+7)</x:f>
        <x:v>0</x:v>
      </x:c>
      <x:c r="C8" s="2"/>
      <x:c r="D8" s="2" t="str">
        <x:v>Lots approaching date</x:v>
      </x:c>
      <x:c r="E8" s="2" t="n">
        <x:f>COUNTIFS('PantryFlow'!P7:P106,"Use soon")</x:f>
        <x:v>0</x:v>
      </x:c>
      <x:c r="F8" s="2"/>
      <x:c r="G8" s="2"/>
      <x:c r="H8" s="2"/>
    </x:row>
    <x:row r="9" ht="25" customHeight="1">
      <x:c r="A9" s="2" t="str">
        <x:v>Budget remaining</x:v>
      </x:c>
      <x:c r="B9" s="10" t="str">
        <x:f>IF(ISNUMBER(B7),B7-B8,"Set budget")</x:f>
        <x:v>Set budget</x:v>
      </x:c>
      <x:c r="C9" s="2"/>
      <x:c r="D9" s="2" t="str">
        <x:v>Lots below item reorder level</x:v>
      </x:c>
      <x:c r="E9" s="2" t="n">
        <x:f>COUNTIFS('PantryFlow'!Q7:Q106,"Reorder")</x:f>
        <x:v>0</x:v>
      </x:c>
      <x:c r="F9" s="2"/>
      <x:c r="G9" s="2"/>
      <x:c r="H9" s="2"/>
    </x:row>
    <x:row r="10" ht="25" customHeight="1">
      <x:c r="A10" s="2" t="str">
        <x:v>Unpurchased list estimate</x:v>
      </x:c>
      <x:c r="B10" s="10" t="n">
        <x:f>SUMIFS('GroceryFlow'!J7:J106,'GroceryFlow'!I7:I106,"To buy",'GroceryFlow'!B7:B106,"&gt;="&amp;B6,'GroceryFlow'!B7:B106,"&lt;"&amp;B6+7)</x:f>
        <x:v>0</x:v>
      </x:c>
      <x:c r="C10" s="2"/>
      <x:c r="D10" s="2" t="str">
        <x:v>Reserve meal equivalents</x:v>
      </x:c>
      <x:c r="E10" s="11" t="str">
        <x:f>IF(COUNTA('PantryFlow'!B7:B106)=0,"Add inventory",IF(COUNTIFS('PantryFlow'!R7:R106,"Check reserve qty")&gt;0,"Check reserve counts",IF(COUNTIFS('PantryFlow'!R7:R106,"Add count inputs")&gt;0,"Complete counts",IF(COUNTIFS('PantryFlow'!R7:R106,"Add meal yield")&gt;0,"Add meal yields",SUM('PantryFlow'!R7:R106)))))</x:f>
        <x:v>Add inventory</x:v>
      </x:c>
      <x:c r="F10" s="2"/>
      <x:c r="G10" s="2"/>
      <x:c r="H10" s="2"/>
    </x:row>
    <x:row r="11" ht="25" customHeight="1">
      <x:c r="A11" s="2" t="str">
        <x:v>Shopping rows missing prices</x:v>
      </x:c>
      <x:c r="B11" s="2" t="n">
        <x:f>COUNTIFS('GroceryFlow'!L7:L106,"Add quantity or price",'GroceryFlow'!B7:B106,"&gt;="&amp;B6,'GroceryFlow'!B7:B106,"&lt;"&amp;B6+7)</x:f>
        <x:v>0</x:v>
      </x:c>
      <x:c r="C11" s="2"/>
      <x:c r="D11" s="2" t="str">
        <x:v>Estimated reserve days</x:v>
      </x:c>
      <x:c r="E11" s="11" t="str">
        <x:f>IF(ISNUMBER(E10),IF(OR(NOT(ISNUMBER('Settings'!B8)),'Settings'!B8&lt;1,NOT(ISNUMBER('Settings'!B13)),'Settings'!B13&lt;1),"Set household size / meals",E10/('Settings'!B8*'Settings'!B13)),E10)</x:f>
        <x:v>Add inventory</x:v>
      </x:c>
      <x:c r="F11" s="2"/>
      <x:c r="G11" s="2"/>
      <x:c r="H11" s="2"/>
    </x:row>
    <x:row r="12" ht="25" customHeight="1">
      <x:c r="A12" s="2" t="str">
        <x:v>Meals planned (of 21)</x:v>
      </x:c>
      <x:c r="B12" s="2" t="n">
        <x:f>COUNTA('MealFlow'!C7:C27)</x:f>
        <x:v>0</x:v>
      </x:c>
      <x:c r="C12" s="2"/>
      <x:c r="D12" s="2" t="str">
        <x:v>Reserve target (days)</x:v>
      </x:c>
      <x:c r="E12" s="11" t="n">
        <x:f>'Settings'!B12</x:f>
        <x:v>14</x:v>
      </x:c>
      <x:c r="F12" s="2"/>
      <x:c r="G12" s="2"/>
      <x:c r="H12" s="2"/>
    </x:row>
    <x:row r="13" ht="25" customHeight="1">
      <x:c r="A13" s="2" t="str">
        <x:v>Meals completed this week</x:v>
      </x:c>
      <x:c r="B13" s="2" t="n">
        <x:f>COUNTIFS('MealFlow'!G7:G27,"Complete")</x:f>
        <x:v>0</x:v>
      </x:c>
      <x:c r="C13" s="2"/>
      <x:c r="D13" s="2" t="str">
        <x:v>Lots missing count inputs</x:v>
      </x:c>
      <x:c r="E13" s="2" t="n">
        <x:f>COUNTIFS('PantryFlow'!N7:N106,"Add count inputs")</x:f>
        <x:v>0</x:v>
      </x:c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42" customHeight="1">
      <x:c r="A16" s="8" t="str">
        <x:v>Household workflow</x:v>
      </x:c>
      <x:c r="B16" s="8" t="str"/>
      <x:c r="C16" s="8" t="str"/>
      <x:c r="D16" s="8" t="str"/>
      <x:c r="E16" s="8" t="str"/>
      <x:c r="F16" s="8" t="str"/>
      <x:c r="G16" s="8" t="str"/>
      <x:c r="H16" s="8" t="str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7" customHeight="1">
      <x:c r="A18" s="2" t="str">
        <x:v>1. Set your week, household size, budget, and reserve target in Settings.</x:v>
      </x:c>
      <x:c r="B18" s="2"/>
      <x:c r="C18" s="2"/>
      <x:c r="D18" s="2"/>
      <x:c r="E18" s="2"/>
      <x:c r="F18" s="2"/>
      <x:c r="G18" s="2"/>
      <x:c r="H18" s="2"/>
    </x:row>
    <x:row r="19" ht="27" customHeight="1">
      <x:c r="A19" s="2" t="str">
        <x:v>2. Plan breakfast, lunch, and dinner in MealFlow. Prioritize pantry lots nearing their date.</x:v>
      </x:c>
      <x:c r="B19" s="2"/>
      <x:c r="C19" s="2"/>
      <x:c r="D19" s="2"/>
      <x:c r="E19" s="2"/>
      <x:c r="F19" s="2"/>
      <x:c r="G19" s="2"/>
      <x:c r="H19" s="2"/>
    </x:row>
    <x:row r="20" ht="27" customHeight="1">
      <x:c r="A20" s="2" t="str">
        <x:v>3. Add shopping items in GroceryFlow. Use planned dates until bought, then enter the purchase date.</x:v>
      </x:c>
      <x:c r="B20" s="2"/>
      <x:c r="C20" s="2"/>
      <x:c r="D20" s="2"/>
      <x:c r="E20" s="2"/>
      <x:c r="F20" s="2"/>
      <x:c r="G20" s="2"/>
      <x:c r="H20" s="2"/>
    </x:row>
    <x:row r="21" ht="27" customHeight="1">
      <x:c r="A21" s="2" t="str">
        <x:v>4. Enter actual quantity and unit price, including allocated tax, before marking Purchased.</x:v>
      </x:c>
      <x:c r="B21" s="2"/>
      <x:c r="C21" s="2"/>
      <x:c r="D21" s="2"/>
      <x:c r="E21" s="2"/>
      <x:c r="F21" s="2"/>
      <x:c r="G21" s="2"/>
      <x:c r="H21" s="2"/>
    </x:row>
    <x:row r="22" ht="27" customHeight="1">
      <x:c r="A22" s="2" t="str">
        <x:v>5. Count purchased food into PantryFlow. Shopping records do not automatically change stock.</x:v>
      </x:c>
      <x:c r="B22" s="2"/>
      <x:c r="C22" s="2"/>
      <x:c r="D22" s="2"/>
      <x:c r="E22" s="2"/>
      <x:c r="F22" s="2"/>
      <x:c r="G22" s="2"/>
      <x:c r="H22" s="2"/>
    </x:row>
    <x:row r="23" ht="27" customHeight="1">
      <x:c r="A23" s="2" t="str">
        <x:v>6. Use one lot per purchase/date/storage location. Enter use, waste, and reserves in the same unit.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2" t="str">
        <x:v>7. Rotate older lots first. Reduce the reserve allocation when reserve food is used.</x:v>
      </x:c>
      <x:c r="B24" s="2"/>
      <x:c r="C24" s="2"/>
      <x:c r="D24" s="2"/>
      <x:c r="E24" s="2"/>
      <x:c r="F24" s="2"/>
      <x:c r="G24" s="2"/>
      <x:c r="H24" s="2"/>
    </x:row>
    <x:row r="25" ht="27" customHeight="1">
      <x:c r="A25" s="2" t="str">
        <x:v>Reserve days use your meal-equivalent estimates. They do not assess nutrition or food safety.</x:v>
      </x:c>
      <x:c r="B25" s="2"/>
      <x:c r="C25" s="2"/>
      <x:c r="D25" s="2"/>
      <x:c r="E25" s="2"/>
      <x:c r="F25" s="2"/>
      <x:c r="G25" s="2"/>
      <x:c r="H25" s="2"/>
    </x:row>
    <x:row r="26" ht="27" customHeight="1">
      <x:c r="A26" s="2" t="str">
        <x:v>Best-by and use-by dates are recorded separately. Review dates and storage before using food.</x:v>
      </x:c>
      <x:c r="B26" s="2"/>
      <x:c r="C26" s="2"/>
      <x:c r="D26" s="2"/>
      <x:c r="E26" s="2"/>
      <x:c r="F26" s="2"/>
      <x:c r="G26" s="2"/>
      <x:c r="H26" s="2"/>
    </x:row>
    <x:row r="27" ht="27" customHeight="1">
      <x:c r="A27" s="2" t="str">
        <x:v>Blank tables are ready for your records. No old example inventory or spending was loaded.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8:H18"/>
    <x:mergeCell ref="A19:H19"/>
    <x:mergeCell ref="A20:H20"/>
    <x:mergeCell ref="A21:H21"/>
    <x:mergeCell ref="A22:H22"/>
    <x:mergeCell ref="A23:H23"/>
    <x:mergeCell ref="A24:H24"/>
    <x:mergeCell ref="A25:H25"/>
    <x:mergeCell ref="A26:H26"/>
    <x:mergeCell ref="A27:H27"/>
  </x:mergeCells>
  <x:conditionalFormatting sqref="B9:B9">
    <x:cfRule type="cellIs" dxfId="6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69A59"/>
  </x:sheetPr>
  <x:sheetViews>
    <x:sheetView showGridLines="0" workbookViewId="0"/>
  </x:sheetViews>
  <x:sheetFormatPr defaultRowHeight="15"/>
  <x:cols>
    <x:col min="1" max="1" width="31" hidden="0" customWidth="1"/>
    <x:col min="2" max="2" width="27" hidden="0" customWidth="1"/>
    <x:col min="3" max="3" width="86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4" t="str">
        <x:v>FoodCORE settings</x:v>
      </x:c>
      <x:c r="B1" s="4"/>
      <x:c r="C1" s="4"/>
      <x:c r="D1" s="4"/>
      <x:c r="E1" s="4"/>
      <x:c r="F1" s="4"/>
    </x:row>
    <x:row r="2" ht="32" customHeight="1">
      <x:c r="A2" s="4"/>
      <x:c r="B2" s="4"/>
      <x:c r="C2" s="4"/>
      <x:c r="D2" s="4"/>
      <x:c r="E2" s="4"/>
      <x:c r="F2" s="4"/>
    </x:row>
    <x:row r="3" ht="28" customHeight="1">
      <x:c r="A3" s="5" t="str">
        <x:v>Gold text marks editable inputs. Defaults can be changed for your household.</x:v>
      </x:c>
      <x:c r="B3" s="5"/>
      <x:c r="C3" s="5"/>
      <x:c r="D3" s="5"/>
      <x:c r="E3" s="5"/>
      <x:c r="F3" s="5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42" customHeight="1">
      <x:c r="A6" s="8" t="str">
        <x:v>Setting</x:v>
      </x:c>
      <x:c r="B6" s="8" t="str">
        <x:v>Input</x:v>
      </x:c>
      <x:c r="C6" s="8" t="str">
        <x:v>Meaning</x:v>
      </x:c>
      <x:c r="D6" s="2"/>
      <x:c r="E6" s="2"/>
      <x:c r="F6" s="2"/>
    </x:row>
    <x:row r="7" ht="25" customHeight="1">
      <x:c r="A7" s="2" t="str">
        <x:v>Week starts</x:v>
      </x:c>
      <x:c r="B7" s="12" t="d">
        <x:v>2026-10-05T00:00:00.000Z</x:v>
      </x:c>
      <x:c r="C7" s="2" t="str">
        <x:v>Monday start for the seven-day meal plan.</x:v>
      </x:c>
      <x:c r="D7" s="2"/>
      <x:c r="E7" s="2"/>
      <x:c r="F7" s="2"/>
    </x:row>
    <x:row r="8" ht="25" customHeight="1">
      <x:c r="A8" s="2" t="str">
        <x:v>Household size</x:v>
      </x:c>
      <x:c r="B8" s="13" t="n">
        <x:v>1</x:v>
      </x:c>
      <x:c r="C8" s="2" t="str">
        <x:v>People sharing the tracked food supply.</x:v>
      </x:c>
      <x:c r="D8" s="2"/>
      <x:c r="E8" s="2"/>
      <x:c r="F8" s="2"/>
    </x:row>
    <x:row r="9" ht="25" customHeight="1">
      <x:c r="A9" s="2" t="str">
        <x:v>Weekly grocery budget</x:v>
      </x:c>
      <x:c r="B9" s="14"/>
      <x:c r="C9" s="2" t="str">
        <x:v>Enter your actual weekly allocation in USD.</x:v>
      </x:c>
      <x:c r="D9" s="2"/>
      <x:c r="E9" s="2"/>
      <x:c r="F9" s="2"/>
    </x:row>
    <x:row r="10" ht="25" customHeight="1">
      <x:c r="A10" s="2" t="str">
        <x:v>Review date</x:v>
      </x:c>
      <x:c r="B10" s="9" t="n">
        <x:f>TODAY()</x:f>
        <x:v>46298</x:v>
      </x:c>
      <x:c r="C10" s="2" t="str">
        <x:v>Pantry date alerts update each day.</x:v>
      </x:c>
      <x:c r="D10" s="2"/>
      <x:c r="E10" s="2"/>
      <x:c r="F10" s="2"/>
    </x:row>
    <x:row r="11" ht="25" customHeight="1">
      <x:c r="A11" s="2" t="str">
        <x:v>Use-soon window</x:v>
      </x:c>
      <x:c r="B11" s="13" t="n">
        <x:v>7</x:v>
      </x:c>
      <x:c r="C11" s="2" t="str">
        <x:v>Days ahead to flag an approaching label date.</x:v>
      </x:c>
      <x:c r="D11" s="2"/>
      <x:c r="E11" s="2"/>
      <x:c r="F11" s="2"/>
    </x:row>
    <x:row r="12" ht="25" customHeight="1">
      <x:c r="A12" s="2" t="str">
        <x:v>Reserve target (days)</x:v>
      </x:c>
      <x:c r="B12" s="13" t="n">
        <x:v>14</x:v>
      </x:c>
      <x:c r="C12" s="2" t="str">
        <x:v>Editable planning target.</x:v>
      </x:c>
      <x:c r="D12" s="2"/>
      <x:c r="E12" s="2"/>
      <x:c r="F12" s="2"/>
    </x:row>
    <x:row r="13" ht="25" customHeight="1">
      <x:c r="A13" s="2" t="str">
        <x:v>Meal equivalents/person/day</x:v>
      </x:c>
      <x:c r="B13" s="13" t="n">
        <x:v>3</x:v>
      </x:c>
      <x:c r="C13" s="2" t="str">
        <x:v>Use the same meal definition when estimating item yields.</x:v>
      </x:c>
      <x:c r="D13" s="2"/>
      <x:c r="E13" s="2"/>
      <x:c r="F13" s="2"/>
    </x:row>
    <x:row r="14" ht="25" customHeight="1">
      <x:c r="A14" s="2" t="str">
        <x:v>Reference</x:v>
      </x:c>
      <x:c r="B14" s="2" t="str">
        <x:v>Earlier HomeCORE food concept</x:v>
      </x:c>
      <x:c r="C14" s="2" t="str">
        <x:v>Structure only. Previous sample values are not current household records.</x:v>
      </x:c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/>
      <x:c r="B20" s="2"/>
      <x:c r="C20" s="2"/>
      <x:c r="D20" s="2"/>
      <x:c r="E20" s="2"/>
      <x:c r="F20" s="2"/>
    </x:row>
  </x:sheetData>
  <x:dataValidations count="4">
    <x:dataValidation type="decimal" operator="greaterThanOrEqual" sqref="B8">
      <x:formula1>1</x:formula1>
    </x:dataValidation>
    <x:dataValidation type="decimal" operator="greaterThanOrEqual" sqref="B9">
      <x:formula1>0</x:formula1>
    </x:dataValidation>
    <x:dataValidation type="decimal" operator="greaterThanOrEqual" sqref="B11:B12">
      <x:formula1>0</x:formula1>
    </x:dataValidation>
    <x:dataValidation type="decimal" operator="greaterThanOrEqual" sqref="B13">
      <x:formula1>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69A59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2" hidden="0" customWidth="1"/>
    <x:col min="4" max="4" width="18" hidden="0" customWidth="1"/>
    <x:col min="5" max="5" width="18" hidden="0" customWidth="1"/>
    <x:col min="6" max="6" width="38" hidden="0" customWidth="1"/>
    <x:col min="7" max="7" width="18" hidden="0" customWidth="1"/>
    <x:col min="8" max="8" width="25" hidden="0" customWidth="1"/>
  </x:cols>
  <x:sheetData>
    <x:row r="1" ht="32" customHeight="1">
      <x:c r="A1" s="4" t="str">
        <x:v>MealFlow — seven-day plan</x:v>
      </x:c>
      <x:c r="B1" s="4"/>
      <x:c r="C1" s="4"/>
      <x:c r="D1" s="4"/>
      <x:c r="E1" s="4"/>
      <x:c r="F1" s="4"/>
      <x:c r="G1" s="4"/>
      <x:c r="H1" s="4"/>
    </x:row>
    <x:row r="2" ht="32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5" t="str">
        <x:v>Choose a meal, optional pantry lot, and status. Change the week in Settings.</x:v>
      </x:c>
      <x:c r="B3" s="5"/>
      <x:c r="C3" s="5"/>
      <x:c r="D3" s="5"/>
      <x:c r="E3" s="5"/>
      <x:c r="F3" s="5"/>
      <x:c r="G3" s="5"/>
      <x:c r="H3" s="5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8" t="str">
        <x:v>Date</x:v>
      </x:c>
      <x:c r="B6" s="8" t="str">
        <x:v>Meal</x:v>
      </x:c>
      <x:c r="C6" s="8" t="str">
        <x:v>→ Planned meal</x:v>
      </x:c>
      <x:c r="D6" s="8" t="str">
        <x:v>→ People</x:v>
      </x:c>
      <x:c r="E6" s="8" t="str">
        <x:v>→ Pantry lot ID</x:v>
      </x:c>
      <x:c r="F6" s="8" t="str">
        <x:v>→ Prep / leftovers</x:v>
      </x:c>
      <x:c r="G6" s="8" t="str">
        <x:v>→ Status</x:v>
      </x:c>
      <x:c r="H6" s="8" t="str">
        <x:v>Lot item</x:v>
      </x:c>
    </x:row>
    <x:row r="7" ht="25" customHeight="1">
      <x:c r="A7" s="17" t="n">
        <x:f>'Settings'!$B$7+0</x:f>
        <x:v>46300</x:v>
      </x:c>
      <x:c r="B7" s="15" t="str">
        <x:v>Breakfast</x:v>
      </x:c>
      <x:c r="C7" s="19"/>
      <x:c r="D7" s="19"/>
      <x:c r="E7" s="19"/>
      <x:c r="F7" s="19"/>
      <x:c r="G7" s="19"/>
      <x:c r="H7" s="15" t="str">
        <x:f>IF(E7="","",IF(COUNTIFS('PantryFlow'!$A$7:$A$106,E7)=0,"Lot not found",IF(COUNTIFS('PantryFlow'!$A$7:$A$106,E7)&gt;1,"Duplicate lot ID",INDEX('PantryFlow'!$B$7:$B$106,MATCH(E7,'PantryFlow'!$A$7:$A$106,0)))))</x:f>
      </x:c>
    </x:row>
    <x:row r="8" ht="25" customHeight="1">
      <x:c r="A8" s="18" t="n">
        <x:f>'Settings'!$B$7+0</x:f>
        <x:v>46300</x:v>
      </x:c>
      <x:c r="B8" s="16" t="str">
        <x:v>Lunch</x:v>
      </x:c>
      <x:c r="C8" s="20"/>
      <x:c r="D8" s="20"/>
      <x:c r="E8" s="20"/>
      <x:c r="F8" s="20"/>
      <x:c r="G8" s="20"/>
      <x:c r="H8" s="16" t="str">
        <x:f>IF(E8="","",IF(COUNTIFS('PantryFlow'!$A$7:$A$106,E8)=0,"Lot not found",IF(COUNTIFS('PantryFlow'!$A$7:$A$106,E8)&gt;1,"Duplicate lot ID",INDEX('PantryFlow'!$B$7:$B$106,MATCH(E8,'PantryFlow'!$A$7:$A$106,0)))))</x:f>
      </x:c>
    </x:row>
    <x:row r="9" ht="25" customHeight="1">
      <x:c r="A9" s="17" t="n">
        <x:f>'Settings'!$B$7+0</x:f>
        <x:v>46300</x:v>
      </x:c>
      <x:c r="B9" s="15" t="str">
        <x:v>Dinner</x:v>
      </x:c>
      <x:c r="C9" s="19"/>
      <x:c r="D9" s="19"/>
      <x:c r="E9" s="19"/>
      <x:c r="F9" s="19"/>
      <x:c r="G9" s="19"/>
      <x:c r="H9" s="15" t="str">
        <x:f>IF(E9="","",IF(COUNTIFS('PantryFlow'!$A$7:$A$106,E9)=0,"Lot not found",IF(COUNTIFS('PantryFlow'!$A$7:$A$106,E9)&gt;1,"Duplicate lot ID",INDEX('PantryFlow'!$B$7:$B$106,MATCH(E9,'PantryFlow'!$A$7:$A$106,0)))))</x:f>
      </x:c>
    </x:row>
    <x:row r="10" ht="25" customHeight="1">
      <x:c r="A10" s="18" t="n">
        <x:f>'Settings'!$B$7+1</x:f>
        <x:v>46301</x:v>
      </x:c>
      <x:c r="B10" s="16" t="str">
        <x:v>Breakfast</x:v>
      </x:c>
      <x:c r="C10" s="20"/>
      <x:c r="D10" s="20"/>
      <x:c r="E10" s="20"/>
      <x:c r="F10" s="20"/>
      <x:c r="G10" s="20"/>
      <x:c r="H10" s="16" t="str">
        <x:f>IF(E10="","",IF(COUNTIFS('PantryFlow'!$A$7:$A$106,E10)=0,"Lot not found",IF(COUNTIFS('PantryFlow'!$A$7:$A$106,E10)&gt;1,"Duplicate lot ID",INDEX('PantryFlow'!$B$7:$B$106,MATCH(E10,'PantryFlow'!$A$7:$A$106,0)))))</x:f>
      </x:c>
    </x:row>
    <x:row r="11" ht="25" customHeight="1">
      <x:c r="A11" s="17" t="n">
        <x:f>'Settings'!$B$7+1</x:f>
        <x:v>46301</x:v>
      </x:c>
      <x:c r="B11" s="15" t="str">
        <x:v>Lunch</x:v>
      </x:c>
      <x:c r="C11" s="19"/>
      <x:c r="D11" s="19"/>
      <x:c r="E11" s="19"/>
      <x:c r="F11" s="19"/>
      <x:c r="G11" s="19"/>
      <x:c r="H11" s="15" t="str">
        <x:f>IF(E11="","",IF(COUNTIFS('PantryFlow'!$A$7:$A$106,E11)=0,"Lot not found",IF(COUNTIFS('PantryFlow'!$A$7:$A$106,E11)&gt;1,"Duplicate lot ID",INDEX('PantryFlow'!$B$7:$B$106,MATCH(E11,'PantryFlow'!$A$7:$A$106,0)))))</x:f>
      </x:c>
    </x:row>
    <x:row r="12" ht="25" customHeight="1">
      <x:c r="A12" s="18" t="n">
        <x:f>'Settings'!$B$7+1</x:f>
        <x:v>46301</x:v>
      </x:c>
      <x:c r="B12" s="16" t="str">
        <x:v>Dinner</x:v>
      </x:c>
      <x:c r="C12" s="20"/>
      <x:c r="D12" s="20"/>
      <x:c r="E12" s="20"/>
      <x:c r="F12" s="20"/>
      <x:c r="G12" s="20"/>
      <x:c r="H12" s="16" t="str">
        <x:f>IF(E12="","",IF(COUNTIFS('PantryFlow'!$A$7:$A$106,E12)=0,"Lot not found",IF(COUNTIFS('PantryFlow'!$A$7:$A$106,E12)&gt;1,"Duplicate lot ID",INDEX('PantryFlow'!$B$7:$B$106,MATCH(E12,'PantryFlow'!$A$7:$A$106,0)))))</x:f>
      </x:c>
    </x:row>
    <x:row r="13" ht="25" customHeight="1">
      <x:c r="A13" s="17" t="n">
        <x:f>'Settings'!$B$7+2</x:f>
        <x:v>46302</x:v>
      </x:c>
      <x:c r="B13" s="15" t="str">
        <x:v>Breakfast</x:v>
      </x:c>
      <x:c r="C13" s="19"/>
      <x:c r="D13" s="19"/>
      <x:c r="E13" s="19"/>
      <x:c r="F13" s="19"/>
      <x:c r="G13" s="19"/>
      <x:c r="H13" s="15" t="str">
        <x:f>IF(E13="","",IF(COUNTIFS('PantryFlow'!$A$7:$A$106,E13)=0,"Lot not found",IF(COUNTIFS('PantryFlow'!$A$7:$A$106,E13)&gt;1,"Duplicate lot ID",INDEX('PantryFlow'!$B$7:$B$106,MATCH(E13,'PantryFlow'!$A$7:$A$106,0)))))</x:f>
      </x:c>
    </x:row>
    <x:row r="14" ht="25" customHeight="1">
      <x:c r="A14" s="18" t="n">
        <x:f>'Settings'!$B$7+2</x:f>
        <x:v>46302</x:v>
      </x:c>
      <x:c r="B14" s="16" t="str">
        <x:v>Lunch</x:v>
      </x:c>
      <x:c r="C14" s="20"/>
      <x:c r="D14" s="20"/>
      <x:c r="E14" s="20"/>
      <x:c r="F14" s="20"/>
      <x:c r="G14" s="20"/>
      <x:c r="H14" s="16" t="str">
        <x:f>IF(E14="","",IF(COUNTIFS('PantryFlow'!$A$7:$A$106,E14)=0,"Lot not found",IF(COUNTIFS('PantryFlow'!$A$7:$A$106,E14)&gt;1,"Duplicate lot ID",INDEX('PantryFlow'!$B$7:$B$106,MATCH(E14,'PantryFlow'!$A$7:$A$106,0)))))</x:f>
      </x:c>
    </x:row>
    <x:row r="15" ht="25" customHeight="1">
      <x:c r="A15" s="17" t="n">
        <x:f>'Settings'!$B$7+2</x:f>
        <x:v>46302</x:v>
      </x:c>
      <x:c r="B15" s="15" t="str">
        <x:v>Dinner</x:v>
      </x:c>
      <x:c r="C15" s="19"/>
      <x:c r="D15" s="19"/>
      <x:c r="E15" s="19"/>
      <x:c r="F15" s="19"/>
      <x:c r="G15" s="19"/>
      <x:c r="H15" s="15" t="str">
        <x:f>IF(E15="","",IF(COUNTIFS('PantryFlow'!$A$7:$A$106,E15)=0,"Lot not found",IF(COUNTIFS('PantryFlow'!$A$7:$A$106,E15)&gt;1,"Duplicate lot ID",INDEX('PantryFlow'!$B$7:$B$106,MATCH(E15,'PantryFlow'!$A$7:$A$106,0)))))</x:f>
      </x:c>
    </x:row>
    <x:row r="16" ht="25" customHeight="1">
      <x:c r="A16" s="18" t="n">
        <x:f>'Settings'!$B$7+3</x:f>
        <x:v>46303</x:v>
      </x:c>
      <x:c r="B16" s="16" t="str">
        <x:v>Breakfast</x:v>
      </x:c>
      <x:c r="C16" s="20"/>
      <x:c r="D16" s="20"/>
      <x:c r="E16" s="20"/>
      <x:c r="F16" s="20"/>
      <x:c r="G16" s="20"/>
      <x:c r="H16" s="16" t="str">
        <x:f>IF(E16="","",IF(COUNTIFS('PantryFlow'!$A$7:$A$106,E16)=0,"Lot not found",IF(COUNTIFS('PantryFlow'!$A$7:$A$106,E16)&gt;1,"Duplicate lot ID",INDEX('PantryFlow'!$B$7:$B$106,MATCH(E16,'PantryFlow'!$A$7:$A$106,0)))))</x:f>
      </x:c>
    </x:row>
    <x:row r="17" ht="25" customHeight="1">
      <x:c r="A17" s="17" t="n">
        <x:f>'Settings'!$B$7+3</x:f>
        <x:v>46303</x:v>
      </x:c>
      <x:c r="B17" s="15" t="str">
        <x:v>Lunch</x:v>
      </x:c>
      <x:c r="C17" s="19"/>
      <x:c r="D17" s="19"/>
      <x:c r="E17" s="19"/>
      <x:c r="F17" s="19"/>
      <x:c r="G17" s="19"/>
      <x:c r="H17" s="15" t="str">
        <x:f>IF(E17="","",IF(COUNTIFS('PantryFlow'!$A$7:$A$106,E17)=0,"Lot not found",IF(COUNTIFS('PantryFlow'!$A$7:$A$106,E17)&gt;1,"Duplicate lot ID",INDEX('PantryFlow'!$B$7:$B$106,MATCH(E17,'PantryFlow'!$A$7:$A$106,0)))))</x:f>
      </x:c>
    </x:row>
    <x:row r="18" ht="25" customHeight="1">
      <x:c r="A18" s="18" t="n">
        <x:f>'Settings'!$B$7+3</x:f>
        <x:v>46303</x:v>
      </x:c>
      <x:c r="B18" s="16" t="str">
        <x:v>Dinner</x:v>
      </x:c>
      <x:c r="C18" s="20"/>
      <x:c r="D18" s="20"/>
      <x:c r="E18" s="20"/>
      <x:c r="F18" s="20"/>
      <x:c r="G18" s="20"/>
      <x:c r="H18" s="16" t="str">
        <x:f>IF(E18="","",IF(COUNTIFS('PantryFlow'!$A$7:$A$106,E18)=0,"Lot not found",IF(COUNTIFS('PantryFlow'!$A$7:$A$106,E18)&gt;1,"Duplicate lot ID",INDEX('PantryFlow'!$B$7:$B$106,MATCH(E18,'PantryFlow'!$A$7:$A$106,0)))))</x:f>
      </x:c>
    </x:row>
    <x:row r="19" ht="25" customHeight="1">
      <x:c r="A19" s="17" t="n">
        <x:f>'Settings'!$B$7+4</x:f>
        <x:v>46304</x:v>
      </x:c>
      <x:c r="B19" s="15" t="str">
        <x:v>Breakfast</x:v>
      </x:c>
      <x:c r="C19" s="19"/>
      <x:c r="D19" s="19"/>
      <x:c r="E19" s="19"/>
      <x:c r="F19" s="19"/>
      <x:c r="G19" s="19"/>
      <x:c r="H19" s="15" t="str">
        <x:f>IF(E19="","",IF(COUNTIFS('PantryFlow'!$A$7:$A$106,E19)=0,"Lot not found",IF(COUNTIFS('PantryFlow'!$A$7:$A$106,E19)&gt;1,"Duplicate lot ID",INDEX('PantryFlow'!$B$7:$B$106,MATCH(E19,'PantryFlow'!$A$7:$A$106,0)))))</x:f>
      </x:c>
    </x:row>
    <x:row r="20" ht="25" customHeight="1">
      <x:c r="A20" s="18" t="n">
        <x:f>'Settings'!$B$7+4</x:f>
        <x:v>46304</x:v>
      </x:c>
      <x:c r="B20" s="16" t="str">
        <x:v>Lunch</x:v>
      </x:c>
      <x:c r="C20" s="20"/>
      <x:c r="D20" s="20"/>
      <x:c r="E20" s="20"/>
      <x:c r="F20" s="20"/>
      <x:c r="G20" s="20"/>
      <x:c r="H20" s="16" t="str">
        <x:f>IF(E20="","",IF(COUNTIFS('PantryFlow'!$A$7:$A$106,E20)=0,"Lot not found",IF(COUNTIFS('PantryFlow'!$A$7:$A$106,E20)&gt;1,"Duplicate lot ID",INDEX('PantryFlow'!$B$7:$B$106,MATCH(E20,'PantryFlow'!$A$7:$A$106,0)))))</x:f>
      </x:c>
    </x:row>
    <x:row r="21" ht="25" customHeight="1">
      <x:c r="A21" s="17" t="n">
        <x:f>'Settings'!$B$7+4</x:f>
        <x:v>46304</x:v>
      </x:c>
      <x:c r="B21" s="15" t="str">
        <x:v>Dinner</x:v>
      </x:c>
      <x:c r="C21" s="19"/>
      <x:c r="D21" s="19"/>
      <x:c r="E21" s="19"/>
      <x:c r="F21" s="19"/>
      <x:c r="G21" s="19"/>
      <x:c r="H21" s="15" t="str">
        <x:f>IF(E21="","",IF(COUNTIFS('PantryFlow'!$A$7:$A$106,E21)=0,"Lot not found",IF(COUNTIFS('PantryFlow'!$A$7:$A$106,E21)&gt;1,"Duplicate lot ID",INDEX('PantryFlow'!$B$7:$B$106,MATCH(E21,'PantryFlow'!$A$7:$A$106,0)))))</x:f>
      </x:c>
    </x:row>
    <x:row r="22" ht="25" customHeight="1">
      <x:c r="A22" s="18" t="n">
        <x:f>'Settings'!$B$7+5</x:f>
        <x:v>46305</x:v>
      </x:c>
      <x:c r="B22" s="16" t="str">
        <x:v>Breakfast</x:v>
      </x:c>
      <x:c r="C22" s="20"/>
      <x:c r="D22" s="20"/>
      <x:c r="E22" s="20"/>
      <x:c r="F22" s="20"/>
      <x:c r="G22" s="20"/>
      <x:c r="H22" s="16" t="str">
        <x:f>IF(E22="","",IF(COUNTIFS('PantryFlow'!$A$7:$A$106,E22)=0,"Lot not found",IF(COUNTIFS('PantryFlow'!$A$7:$A$106,E22)&gt;1,"Duplicate lot ID",INDEX('PantryFlow'!$B$7:$B$106,MATCH(E22,'PantryFlow'!$A$7:$A$106,0)))))</x:f>
      </x:c>
    </x:row>
    <x:row r="23" ht="25" customHeight="1">
      <x:c r="A23" s="17" t="n">
        <x:f>'Settings'!$B$7+5</x:f>
        <x:v>46305</x:v>
      </x:c>
      <x:c r="B23" s="15" t="str">
        <x:v>Lunch</x:v>
      </x:c>
      <x:c r="C23" s="19"/>
      <x:c r="D23" s="19"/>
      <x:c r="E23" s="19"/>
      <x:c r="F23" s="19"/>
      <x:c r="G23" s="19"/>
      <x:c r="H23" s="15" t="str">
        <x:f>IF(E23="","",IF(COUNTIFS('PantryFlow'!$A$7:$A$106,E23)=0,"Lot not found",IF(COUNTIFS('PantryFlow'!$A$7:$A$106,E23)&gt;1,"Duplicate lot ID",INDEX('PantryFlow'!$B$7:$B$106,MATCH(E23,'PantryFlow'!$A$7:$A$106,0)))))</x:f>
      </x:c>
    </x:row>
    <x:row r="24" ht="25" customHeight="1">
      <x:c r="A24" s="18" t="n">
        <x:f>'Settings'!$B$7+5</x:f>
        <x:v>46305</x:v>
      </x:c>
      <x:c r="B24" s="16" t="str">
        <x:v>Dinner</x:v>
      </x:c>
      <x:c r="C24" s="20"/>
      <x:c r="D24" s="20"/>
      <x:c r="E24" s="20"/>
      <x:c r="F24" s="20"/>
      <x:c r="G24" s="20"/>
      <x:c r="H24" s="16" t="str">
        <x:f>IF(E24="","",IF(COUNTIFS('PantryFlow'!$A$7:$A$106,E24)=0,"Lot not found",IF(COUNTIFS('PantryFlow'!$A$7:$A$106,E24)&gt;1,"Duplicate lot ID",INDEX('PantryFlow'!$B$7:$B$106,MATCH(E24,'PantryFlow'!$A$7:$A$106,0)))))</x:f>
      </x:c>
    </x:row>
    <x:row r="25" ht="25" customHeight="1">
      <x:c r="A25" s="17" t="n">
        <x:f>'Settings'!$B$7+6</x:f>
        <x:v>46306</x:v>
      </x:c>
      <x:c r="B25" s="15" t="str">
        <x:v>Breakfast</x:v>
      </x:c>
      <x:c r="C25" s="19"/>
      <x:c r="D25" s="19"/>
      <x:c r="E25" s="19"/>
      <x:c r="F25" s="19"/>
      <x:c r="G25" s="19"/>
      <x:c r="H25" s="15" t="str">
        <x:f>IF(E25="","",IF(COUNTIFS('PantryFlow'!$A$7:$A$106,E25)=0,"Lot not found",IF(COUNTIFS('PantryFlow'!$A$7:$A$106,E25)&gt;1,"Duplicate lot ID",INDEX('PantryFlow'!$B$7:$B$106,MATCH(E25,'PantryFlow'!$A$7:$A$106,0)))))</x:f>
      </x:c>
    </x:row>
    <x:row r="26" ht="25" customHeight="1">
      <x:c r="A26" s="18" t="n">
        <x:f>'Settings'!$B$7+6</x:f>
        <x:v>46306</x:v>
      </x:c>
      <x:c r="B26" s="16" t="str">
        <x:v>Lunch</x:v>
      </x:c>
      <x:c r="C26" s="20"/>
      <x:c r="D26" s="20"/>
      <x:c r="E26" s="20"/>
      <x:c r="F26" s="20"/>
      <x:c r="G26" s="20"/>
      <x:c r="H26" s="16" t="str">
        <x:f>IF(E26="","",IF(COUNTIFS('PantryFlow'!$A$7:$A$106,E26)=0,"Lot not found",IF(COUNTIFS('PantryFlow'!$A$7:$A$106,E26)&gt;1,"Duplicate lot ID",INDEX('PantryFlow'!$B$7:$B$106,MATCH(E26,'PantryFlow'!$A$7:$A$106,0)))))</x:f>
      </x:c>
    </x:row>
    <x:row r="27" ht="25" customHeight="1">
      <x:c r="A27" s="17" t="n">
        <x:f>'Settings'!$B$7+6</x:f>
        <x:v>46306</x:v>
      </x:c>
      <x:c r="B27" s="15" t="str">
        <x:v>Dinner</x:v>
      </x:c>
      <x:c r="C27" s="19"/>
      <x:c r="D27" s="19"/>
      <x:c r="E27" s="19"/>
      <x:c r="F27" s="19"/>
      <x:c r="G27" s="19"/>
      <x:c r="H27" s="15" t="str">
        <x:f>IF(E27="","",IF(COUNTIFS('PantryFlow'!$A$7:$A$106,E27)=0,"Lot not found",IF(COUNTIFS('PantryFlow'!$A$7:$A$106,E27)&gt;1,"Duplicate lot ID",INDEX('PantryFlow'!$B$7:$B$106,MATCH(E27,'PantryFlow'!$A$7:$A$106,0)))))</x:f>
      </x:c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 t="str">
        <x:v>Save a copy before changing weeks to keep past meal plans.</x:v>
      </x:c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</x:sheetData>
  <x:dataValidations count="2">
    <x:dataValidation type="list" sqref="G7:G27">
      <x:formula1>"Planned,Prepared,Complete,Skipped"</x:formula1>
    </x:dataValidation>
    <x:dataValidation type="decimal" operator="greaterThanOrEqual" sqref="D7:D27">
      <x:formula1>1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69A59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8" hidden="0" customWidth="1"/>
    <x:col min="4" max="4" width="27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7" hidden="0" customWidth="1"/>
  </x:cols>
  <x:sheetData>
    <x:row r="1" ht="32" customHeight="1">
      <x:c r="A1" s="4" t="str">
        <x:v>GroceryFlow — plan and purchases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8" customHeight="1">
      <x:c r="A3" s="5" t="str">
        <x:v>One row per item and shopping date. Match quantities and unit prices.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2" customHeight="1">
      <x:c r="A6" s="8" t="str">
        <x:v>→ Purchase ID</x:v>
      </x:c>
      <x:c r="B6" s="8" t="str">
        <x:v>→ Planned / bought date</x:v>
      </x:c>
      <x:c r="C6" s="8" t="str">
        <x:v>→ Store</x:v>
      </x:c>
      <x:c r="D6" s="8" t="str">
        <x:v>→ Item</x:v>
      </x:c>
      <x:c r="E6" s="8" t="str">
        <x:v>→ Quantity</x:v>
      </x:c>
      <x:c r="F6" s="8" t="str">
        <x:v>→ Unit</x:v>
      </x:c>
      <x:c r="G6" s="8" t="str">
        <x:v>→ Unit price USD</x:v>
      </x:c>
      <x:c r="H6" s="8" t="str">
        <x:v>→ Purpose</x:v>
      </x:c>
      <x:c r="I6" s="8" t="str">
        <x:v>→ Status</x:v>
      </x:c>
      <x:c r="J6" s="8" t="str">
        <x:v>Line cost USD</x:v>
      </x:c>
      <x:c r="K6" s="8" t="str">
        <x:v>→ Pantry lot ID</x:v>
      </x:c>
      <x:c r="L6" s="8" t="str">
        <x:v>Entry status</x:v>
      </x:c>
    </x:row>
    <x:row r="7" ht="25" customHeight="1">
      <x:c r="A7" s="19"/>
      <x:c r="B7" s="21"/>
      <x:c r="C7" s="19"/>
      <x:c r="D7" s="19"/>
      <x:c r="E7" s="19"/>
      <x:c r="F7" s="19"/>
      <x:c r="G7" s="23"/>
      <x:c r="H7" s="19"/>
      <x:c r="I7" s="19"/>
      <x:c r="J7" s="25" t="str">
        <x:f>IF(D7="","",IF(OR(COUNT(E7,G7)&lt;2,E7&lt;0,G7&lt;0),"",E7*G7))</x:f>
      </x:c>
      <x:c r="K7" s="19" t="str">
        <x:v>LOT-0001</x:v>
      </x:c>
      <x:c r="L7" s="15" t="str">
        <x:f>IF(D7="","",IF(B7="","Add date",IF(COUNT(E7,G7)&lt;2,"Add quantity or price",IF(OR(E7&lt;0,G7&lt;0),"Check quantity or price",IF(I7="","Choose status",IF(AND(I7="Purchased",K7=""),"Record pantry lot",IF(COUNTIFS($A$7:$A$106,A7)&gt;1,"Check purchase ID",IF(AND(K7&lt;&gt;"",COUNTIF('PantryFlow'!$A$7:$A$106,K7)&lt;&gt;1),"Check pantry lot","Ready"))))))))</x:f>
      </x:c>
    </x:row>
    <x:row r="8" ht="25" customHeight="1">
      <x:c r="A8" s="20"/>
      <x:c r="B8" s="22"/>
      <x:c r="C8" s="20"/>
      <x:c r="D8" s="20"/>
      <x:c r="E8" s="20"/>
      <x:c r="F8" s="20"/>
      <x:c r="G8" s="24"/>
      <x:c r="H8" s="20"/>
      <x:c r="I8" s="20"/>
      <x:c r="J8" s="26" t="str">
        <x:f>IF(D8="","",IF(OR(COUNT(E8,G8)&lt;2,E8&lt;0,G8&lt;0),"",E8*G8))</x:f>
      </x:c>
      <x:c r="K8" s="20"/>
      <x:c r="L8" s="16" t="str">
        <x:f>IF(D8="","",IF(B8="","Add date",IF(COUNT(E8,G8)&lt;2,"Add quantity or price",IF(OR(E8&lt;0,G8&lt;0),"Check quantity or price",IF(I8="","Choose status",IF(AND(I8="Purchased",K8=""),"Record pantry lot",IF(COUNTIFS($A$7:$A$106,A8)&gt;1,"Check purchase ID",IF(AND(K8&lt;&gt;"",COUNTIF('PantryFlow'!$A$7:$A$106,K8)&lt;&gt;1),"Check pantry lot","Ready"))))))))</x:f>
      </x:c>
    </x:row>
    <x:row r="9" ht="25" customHeight="1">
      <x:c r="A9" s="19"/>
      <x:c r="B9" s="21"/>
      <x:c r="C9" s="19"/>
      <x:c r="D9" s="19"/>
      <x:c r="E9" s="19"/>
      <x:c r="F9" s="19"/>
      <x:c r="G9" s="23"/>
      <x:c r="H9" s="19"/>
      <x:c r="I9" s="19"/>
      <x:c r="J9" s="25" t="str">
        <x:f>IF(D9="","",IF(OR(COUNT(E9,G9)&lt;2,E9&lt;0,G9&lt;0),"",E9*G9))</x:f>
      </x:c>
      <x:c r="K9" s="19"/>
      <x:c r="L9" s="15" t="str">
        <x:f>IF(D9="","",IF(B9="","Add date",IF(COUNT(E9,G9)&lt;2,"Add quantity or price",IF(OR(E9&lt;0,G9&lt;0),"Check quantity or price",IF(I9="","Choose status",IF(AND(I9="Purchased",K9=""),"Record pantry lot",IF(COUNTIFS($A$7:$A$106,A9)&gt;1,"Check purchase ID",IF(AND(K9&lt;&gt;"",COUNTIF('PantryFlow'!$A$7:$A$106,K9)&lt;&gt;1),"Check pantry lot","Ready"))))))))</x:f>
      </x:c>
    </x:row>
    <x:row r="10" ht="25" customHeight="1">
      <x:c r="A10" s="20"/>
      <x:c r="B10" s="22"/>
      <x:c r="C10" s="20"/>
      <x:c r="D10" s="20"/>
      <x:c r="E10" s="20"/>
      <x:c r="F10" s="20"/>
      <x:c r="G10" s="24"/>
      <x:c r="H10" s="20"/>
      <x:c r="I10" s="20"/>
      <x:c r="J10" s="26" t="str">
        <x:f>IF(D10="","",IF(OR(COUNT(E10,G10)&lt;2,E10&lt;0,G10&lt;0),"",E10*G10))</x:f>
      </x:c>
      <x:c r="K10" s="20"/>
      <x:c r="L10" s="16" t="str">
        <x:f>IF(D10="","",IF(B10="","Add date",IF(COUNT(E10,G10)&lt;2,"Add quantity or price",IF(OR(E10&lt;0,G10&lt;0),"Check quantity or price",IF(I10="","Choose status",IF(AND(I10="Purchased",K10=""),"Record pantry lot",IF(COUNTIFS($A$7:$A$106,A10)&gt;1,"Check purchase ID",IF(AND(K10&lt;&gt;"",COUNTIF('PantryFlow'!$A$7:$A$106,K10)&lt;&gt;1),"Check pantry lot","Ready"))))))))</x:f>
      </x:c>
    </x:row>
    <x:row r="11" ht="25" customHeight="1">
      <x:c r="A11" s="19"/>
      <x:c r="B11" s="21"/>
      <x:c r="C11" s="19"/>
      <x:c r="D11" s="19"/>
      <x:c r="E11" s="19"/>
      <x:c r="F11" s="19"/>
      <x:c r="G11" s="23"/>
      <x:c r="H11" s="19"/>
      <x:c r="I11" s="19"/>
      <x:c r="J11" s="25" t="str">
        <x:f>IF(D11="","",IF(OR(COUNT(E11,G11)&lt;2,E11&lt;0,G11&lt;0),"",E11*G11))</x:f>
      </x:c>
      <x:c r="K11" s="19"/>
      <x:c r="L11" s="15" t="str">
        <x:f>IF(D11="","",IF(B11="","Add date",IF(COUNT(E11,G11)&lt;2,"Add quantity or price",IF(OR(E11&lt;0,G11&lt;0),"Check quantity or price",IF(I11="","Choose status",IF(AND(I11="Purchased",K11=""),"Record pantry lot",IF(COUNTIFS($A$7:$A$106,A11)&gt;1,"Check purchase ID",IF(AND(K11&lt;&gt;"",COUNTIF('PantryFlow'!$A$7:$A$106,K11)&lt;&gt;1),"Check pantry lot","Ready"))))))))</x:f>
      </x:c>
    </x:row>
    <x:row r="12" ht="25" customHeight="1">
      <x:c r="A12" s="20"/>
      <x:c r="B12" s="22"/>
      <x:c r="C12" s="20"/>
      <x:c r="D12" s="20"/>
      <x:c r="E12" s="20"/>
      <x:c r="F12" s="20"/>
      <x:c r="G12" s="24"/>
      <x:c r="H12" s="20"/>
      <x:c r="I12" s="20"/>
      <x:c r="J12" s="26" t="str">
        <x:f>IF(D12="","",IF(OR(COUNT(E12,G12)&lt;2,E12&lt;0,G12&lt;0),"",E12*G12))</x:f>
      </x:c>
      <x:c r="K12" s="20"/>
      <x:c r="L12" s="16" t="str">
        <x:f>IF(D12="","",IF(B12="","Add date",IF(COUNT(E12,G12)&lt;2,"Add quantity or price",IF(OR(E12&lt;0,G12&lt;0),"Check quantity or price",IF(I12="","Choose status",IF(AND(I12="Purchased",K12=""),"Record pantry lot",IF(COUNTIFS($A$7:$A$106,A12)&gt;1,"Check purchase ID",IF(AND(K12&lt;&gt;"",COUNTIF('PantryFlow'!$A$7:$A$106,K12)&lt;&gt;1),"Check pantry lot","Ready"))))))))</x:f>
      </x:c>
    </x:row>
    <x:row r="13" ht="25" customHeight="1">
      <x:c r="A13" s="19"/>
      <x:c r="B13" s="21"/>
      <x:c r="C13" s="19"/>
      <x:c r="D13" s="19"/>
      <x:c r="E13" s="19"/>
      <x:c r="F13" s="19"/>
      <x:c r="G13" s="23"/>
      <x:c r="H13" s="19"/>
      <x:c r="I13" s="19"/>
      <x:c r="J13" s="25" t="str">
        <x:f>IF(D13="","",IF(OR(COUNT(E13,G13)&lt;2,E13&lt;0,G13&lt;0),"",E13*G13))</x:f>
      </x:c>
      <x:c r="K13" s="19"/>
      <x:c r="L13" s="15" t="str">
        <x:f>IF(D13="","",IF(B13="","Add date",IF(COUNT(E13,G13)&lt;2,"Add quantity or price",IF(OR(E13&lt;0,G13&lt;0),"Check quantity or price",IF(I13="","Choose status",IF(AND(I13="Purchased",K13=""),"Record pantry lot",IF(COUNTIFS($A$7:$A$106,A13)&gt;1,"Check purchase ID",IF(AND(K13&lt;&gt;"",COUNTIF('PantryFlow'!$A$7:$A$106,K13)&lt;&gt;1),"Check pantry lot","Ready"))))))))</x:f>
      </x:c>
    </x:row>
    <x:row r="14" ht="25" customHeight="1">
      <x:c r="A14" s="20"/>
      <x:c r="B14" s="22"/>
      <x:c r="C14" s="20"/>
      <x:c r="D14" s="20"/>
      <x:c r="E14" s="20"/>
      <x:c r="F14" s="20"/>
      <x:c r="G14" s="24"/>
      <x:c r="H14" s="20"/>
      <x:c r="I14" s="20"/>
      <x:c r="J14" s="26" t="str">
        <x:f>IF(D14="","",IF(OR(COUNT(E14,G14)&lt;2,E14&lt;0,G14&lt;0),"",E14*G14))</x:f>
      </x:c>
      <x:c r="K14" s="20"/>
      <x:c r="L14" s="16" t="str">
        <x:f>IF(D14="","",IF(B14="","Add date",IF(COUNT(E14,G14)&lt;2,"Add quantity or price",IF(OR(E14&lt;0,G14&lt;0),"Check quantity or price",IF(I14="","Choose status",IF(AND(I14="Purchased",K14=""),"Record pantry lot",IF(COUNTIFS($A$7:$A$106,A14)&gt;1,"Check purchase ID",IF(AND(K14&lt;&gt;"",COUNTIF('PantryFlow'!$A$7:$A$106,K14)&lt;&gt;1),"Check pantry lot","Ready"))))))))</x:f>
      </x:c>
    </x:row>
    <x:row r="15" ht="25" customHeight="1">
      <x:c r="A15" s="19"/>
      <x:c r="B15" s="21"/>
      <x:c r="C15" s="19"/>
      <x:c r="D15" s="19"/>
      <x:c r="E15" s="19"/>
      <x:c r="F15" s="19"/>
      <x:c r="G15" s="23"/>
      <x:c r="H15" s="19"/>
      <x:c r="I15" s="19"/>
      <x:c r="J15" s="25" t="str">
        <x:f>IF(D15="","",IF(OR(COUNT(E15,G15)&lt;2,E15&lt;0,G15&lt;0),"",E15*G15))</x:f>
      </x:c>
      <x:c r="K15" s="19"/>
      <x:c r="L15" s="15" t="str">
        <x:f>IF(D15="","",IF(B15="","Add date",IF(COUNT(E15,G15)&lt;2,"Add quantity or price",IF(OR(E15&lt;0,G15&lt;0),"Check quantity or price",IF(I15="","Choose status",IF(AND(I15="Purchased",K15=""),"Record pantry lot",IF(COUNTIFS($A$7:$A$106,A15)&gt;1,"Check purchase ID",IF(AND(K15&lt;&gt;"",COUNTIF('PantryFlow'!$A$7:$A$106,K15)&lt;&gt;1),"Check pantry lot","Ready"))))))))</x:f>
      </x:c>
    </x:row>
    <x:row r="16" ht="25" customHeight="1">
      <x:c r="A16" s="20"/>
      <x:c r="B16" s="22"/>
      <x:c r="C16" s="20"/>
      <x:c r="D16" s="20"/>
      <x:c r="E16" s="20"/>
      <x:c r="F16" s="20"/>
      <x:c r="G16" s="24"/>
      <x:c r="H16" s="20"/>
      <x:c r="I16" s="20"/>
      <x:c r="J16" s="26" t="str">
        <x:f>IF(D16="","",IF(OR(COUNT(E16,G16)&lt;2,E16&lt;0,G16&lt;0),"",E16*G16))</x:f>
      </x:c>
      <x:c r="K16" s="20"/>
      <x:c r="L16" s="16" t="str">
        <x:f>IF(D16="","",IF(B16="","Add date",IF(COUNT(E16,G16)&lt;2,"Add quantity or price",IF(OR(E16&lt;0,G16&lt;0),"Check quantity or price",IF(I16="","Choose status",IF(AND(I16="Purchased",K16=""),"Record pantry lot",IF(COUNTIFS($A$7:$A$106,A16)&gt;1,"Check purchase ID",IF(AND(K16&lt;&gt;"",COUNTIF('PantryFlow'!$A$7:$A$106,K16)&lt;&gt;1),"Check pantry lot","Ready"))))))))</x:f>
      </x:c>
    </x:row>
    <x:row r="17" ht="25" customHeight="1">
      <x:c r="A17" s="19"/>
      <x:c r="B17" s="21"/>
      <x:c r="C17" s="19"/>
      <x:c r="D17" s="19"/>
      <x:c r="E17" s="19"/>
      <x:c r="F17" s="19"/>
      <x:c r="G17" s="23"/>
      <x:c r="H17" s="19"/>
      <x:c r="I17" s="19"/>
      <x:c r="J17" s="25" t="str">
        <x:f>IF(D17="","",IF(OR(COUNT(E17,G17)&lt;2,E17&lt;0,G17&lt;0),"",E17*G17))</x:f>
      </x:c>
      <x:c r="K17" s="19"/>
      <x:c r="L17" s="15" t="str">
        <x:f>IF(D17="","",IF(B17="","Add date",IF(COUNT(E17,G17)&lt;2,"Add quantity or price",IF(OR(E17&lt;0,G17&lt;0),"Check quantity or price",IF(I17="","Choose status",IF(AND(I17="Purchased",K17=""),"Record pantry lot",IF(COUNTIFS($A$7:$A$106,A17)&gt;1,"Check purchase ID",IF(AND(K17&lt;&gt;"",COUNTIF('PantryFlow'!$A$7:$A$106,K17)&lt;&gt;1),"Check pantry lot","Ready"))))))))</x:f>
      </x:c>
    </x:row>
    <x:row r="18" ht="25" customHeight="1">
      <x:c r="A18" s="20"/>
      <x:c r="B18" s="22"/>
      <x:c r="C18" s="20"/>
      <x:c r="D18" s="20"/>
      <x:c r="E18" s="20"/>
      <x:c r="F18" s="20"/>
      <x:c r="G18" s="24"/>
      <x:c r="H18" s="20"/>
      <x:c r="I18" s="20"/>
      <x:c r="J18" s="26" t="str">
        <x:f>IF(D18="","",IF(OR(COUNT(E18,G18)&lt;2,E18&lt;0,G18&lt;0),"",E18*G18))</x:f>
      </x:c>
      <x:c r="K18" s="20"/>
      <x:c r="L18" s="16" t="str">
        <x:f>IF(D18="","",IF(B18="","Add date",IF(COUNT(E18,G18)&lt;2,"Add quantity or price",IF(OR(E18&lt;0,G18&lt;0),"Check quantity or price",IF(I18="","Choose status",IF(AND(I18="Purchased",K18=""),"Record pantry lot",IF(COUNTIFS($A$7:$A$106,A18)&gt;1,"Check purchase ID",IF(AND(K18&lt;&gt;"",COUNTIF('PantryFlow'!$A$7:$A$106,K18)&lt;&gt;1),"Check pantry lot","Ready"))))))))</x:f>
      </x:c>
    </x:row>
    <x:row r="19" ht="25" customHeight="1">
      <x:c r="A19" s="19"/>
      <x:c r="B19" s="21"/>
      <x:c r="C19" s="19"/>
      <x:c r="D19" s="19"/>
      <x:c r="E19" s="19"/>
      <x:c r="F19" s="19"/>
      <x:c r="G19" s="23"/>
      <x:c r="H19" s="19"/>
      <x:c r="I19" s="19"/>
      <x:c r="J19" s="25" t="str">
        <x:f>IF(D19="","",IF(OR(COUNT(E19,G19)&lt;2,E19&lt;0,G19&lt;0),"",E19*G19))</x:f>
      </x:c>
      <x:c r="K19" s="19"/>
      <x:c r="L19" s="15" t="str">
        <x:f>IF(D19="","",IF(B19="","Add date",IF(COUNT(E19,G19)&lt;2,"Add quantity or price",IF(OR(E19&lt;0,G19&lt;0),"Check quantity or price",IF(I19="","Choose status",IF(AND(I19="Purchased",K19=""),"Record pantry lot",IF(COUNTIFS($A$7:$A$106,A19)&gt;1,"Check purchase ID",IF(AND(K19&lt;&gt;"",COUNTIF('PantryFlow'!$A$7:$A$106,K19)&lt;&gt;1),"Check pantry lot","Ready"))))))))</x:f>
      </x:c>
    </x:row>
    <x:row r="20" ht="25" customHeight="1">
      <x:c r="A20" s="20"/>
      <x:c r="B20" s="22"/>
      <x:c r="C20" s="20"/>
      <x:c r="D20" s="20"/>
      <x:c r="E20" s="20"/>
      <x:c r="F20" s="20"/>
      <x:c r="G20" s="24"/>
      <x:c r="H20" s="20"/>
      <x:c r="I20" s="20"/>
      <x:c r="J20" s="26" t="str">
        <x:f>IF(D20="","",IF(OR(COUNT(E20,G20)&lt;2,E20&lt;0,G20&lt;0),"",E20*G20))</x:f>
      </x:c>
      <x:c r="K20" s="20"/>
      <x:c r="L20" s="16" t="str">
        <x:f>IF(D20="","",IF(B20="","Add date",IF(COUNT(E20,G20)&lt;2,"Add quantity or price",IF(OR(E20&lt;0,G20&lt;0),"Check quantity or price",IF(I20="","Choose status",IF(AND(I20="Purchased",K20=""),"Record pantry lot",IF(COUNTIFS($A$7:$A$106,A20)&gt;1,"Check purchase ID",IF(AND(K20&lt;&gt;"",COUNTIF('PantryFlow'!$A$7:$A$106,K20)&lt;&gt;1),"Check pantry lot","Ready"))))))))</x:f>
      </x:c>
    </x:row>
    <x:row r="21" ht="25" customHeight="1">
      <x:c r="A21" s="19"/>
      <x:c r="B21" s="21"/>
      <x:c r="C21" s="19"/>
      <x:c r="D21" s="19"/>
      <x:c r="E21" s="19"/>
      <x:c r="F21" s="19"/>
      <x:c r="G21" s="23"/>
      <x:c r="H21" s="19"/>
      <x:c r="I21" s="19"/>
      <x:c r="J21" s="25" t="str">
        <x:f>IF(D21="","",IF(OR(COUNT(E21,G21)&lt;2,E21&lt;0,G21&lt;0),"",E21*G21))</x:f>
      </x:c>
      <x:c r="K21" s="19"/>
      <x:c r="L21" s="15" t="str">
        <x:f>IF(D21="","",IF(B21="","Add date",IF(COUNT(E21,G21)&lt;2,"Add quantity or price",IF(OR(E21&lt;0,G21&lt;0),"Check quantity or price",IF(I21="","Choose status",IF(AND(I21="Purchased",K21=""),"Record pantry lot",IF(COUNTIFS($A$7:$A$106,A21)&gt;1,"Check purchase ID",IF(AND(K21&lt;&gt;"",COUNTIF('PantryFlow'!$A$7:$A$106,K21)&lt;&gt;1),"Check pantry lot","Ready"))))))))</x:f>
      </x:c>
    </x:row>
    <x:row r="22" ht="25" customHeight="1">
      <x:c r="A22" s="20"/>
      <x:c r="B22" s="22"/>
      <x:c r="C22" s="20"/>
      <x:c r="D22" s="20"/>
      <x:c r="E22" s="20"/>
      <x:c r="F22" s="20"/>
      <x:c r="G22" s="24"/>
      <x:c r="H22" s="20"/>
      <x:c r="I22" s="20"/>
      <x:c r="J22" s="26" t="str">
        <x:f>IF(D22="","",IF(OR(COUNT(E22,G22)&lt;2,E22&lt;0,G22&lt;0),"",E22*G22))</x:f>
      </x:c>
      <x:c r="K22" s="20"/>
      <x:c r="L22" s="16" t="str">
        <x:f>IF(D22="","",IF(B22="","Add date",IF(COUNT(E22,G22)&lt;2,"Add quantity or price",IF(OR(E22&lt;0,G22&lt;0),"Check quantity or price",IF(I22="","Choose status",IF(AND(I22="Purchased",K22=""),"Record pantry lot",IF(COUNTIFS($A$7:$A$106,A22)&gt;1,"Check purchase ID",IF(AND(K22&lt;&gt;"",COUNTIF('PantryFlow'!$A$7:$A$106,K22)&lt;&gt;1),"Check pantry lot","Ready"))))))))</x:f>
      </x:c>
    </x:row>
    <x:row r="23" ht="25" customHeight="1">
      <x:c r="A23" s="19"/>
      <x:c r="B23" s="21"/>
      <x:c r="C23" s="19"/>
      <x:c r="D23" s="19"/>
      <x:c r="E23" s="19"/>
      <x:c r="F23" s="19"/>
      <x:c r="G23" s="23"/>
      <x:c r="H23" s="19"/>
      <x:c r="I23" s="19"/>
      <x:c r="J23" s="25" t="str">
        <x:f>IF(D23="","",IF(OR(COUNT(E23,G23)&lt;2,E23&lt;0,G23&lt;0),"",E23*G23))</x:f>
      </x:c>
      <x:c r="K23" s="19"/>
      <x:c r="L23" s="15" t="str">
        <x:f>IF(D23="","",IF(B23="","Add date",IF(COUNT(E23,G23)&lt;2,"Add quantity or price",IF(OR(E23&lt;0,G23&lt;0),"Check quantity or price",IF(I23="","Choose status",IF(AND(I23="Purchased",K23=""),"Record pantry lot",IF(COUNTIFS($A$7:$A$106,A23)&gt;1,"Check purchase ID",IF(AND(K23&lt;&gt;"",COUNTIF('PantryFlow'!$A$7:$A$106,K23)&lt;&gt;1),"Check pantry lot","Ready"))))))))</x:f>
      </x:c>
    </x:row>
    <x:row r="24" ht="25" customHeight="1">
      <x:c r="A24" s="20"/>
      <x:c r="B24" s="22"/>
      <x:c r="C24" s="20"/>
      <x:c r="D24" s="20"/>
      <x:c r="E24" s="20"/>
      <x:c r="F24" s="20"/>
      <x:c r="G24" s="24"/>
      <x:c r="H24" s="20"/>
      <x:c r="I24" s="20"/>
      <x:c r="J24" s="26" t="str">
        <x:f>IF(D24="","",IF(OR(COUNT(E24,G24)&lt;2,E24&lt;0,G24&lt;0),"",E24*G24))</x:f>
      </x:c>
      <x:c r="K24" s="20"/>
      <x:c r="L24" s="16" t="str">
        <x:f>IF(D24="","",IF(B24="","Add date",IF(COUNT(E24,G24)&lt;2,"Add quantity or price",IF(OR(E24&lt;0,G24&lt;0),"Check quantity or price",IF(I24="","Choose status",IF(AND(I24="Purchased",K24=""),"Record pantry lot",IF(COUNTIFS($A$7:$A$106,A24)&gt;1,"Check purchase ID",IF(AND(K24&lt;&gt;"",COUNTIF('PantryFlow'!$A$7:$A$106,K24)&lt;&gt;1),"Check pantry lot","Ready"))))))))</x:f>
      </x:c>
    </x:row>
    <x:row r="25" ht="25" customHeight="1">
      <x:c r="A25" s="19"/>
      <x:c r="B25" s="21"/>
      <x:c r="C25" s="19"/>
      <x:c r="D25" s="19"/>
      <x:c r="E25" s="19"/>
      <x:c r="F25" s="19"/>
      <x:c r="G25" s="23"/>
      <x:c r="H25" s="19"/>
      <x:c r="I25" s="19"/>
      <x:c r="J25" s="25" t="str">
        <x:f>IF(D25="","",IF(OR(COUNT(E25,G25)&lt;2,E25&lt;0,G25&lt;0),"",E25*G25))</x:f>
      </x:c>
      <x:c r="K25" s="19"/>
      <x:c r="L25" s="15" t="str">
        <x:f>IF(D25="","",IF(B25="","Add date",IF(COUNT(E25,G25)&lt;2,"Add quantity or price",IF(OR(E25&lt;0,G25&lt;0),"Check quantity or price",IF(I25="","Choose status",IF(AND(I25="Purchased",K25=""),"Record pantry lot",IF(COUNTIFS($A$7:$A$106,A25)&gt;1,"Check purchase ID",IF(AND(K25&lt;&gt;"",COUNTIF('PantryFlow'!$A$7:$A$106,K25)&lt;&gt;1),"Check pantry lot","Ready"))))))))</x:f>
      </x:c>
    </x:row>
    <x:row r="26" ht="25" customHeight="1">
      <x:c r="A26" s="20"/>
      <x:c r="B26" s="22"/>
      <x:c r="C26" s="20"/>
      <x:c r="D26" s="20"/>
      <x:c r="E26" s="20"/>
      <x:c r="F26" s="20"/>
      <x:c r="G26" s="24"/>
      <x:c r="H26" s="20"/>
      <x:c r="I26" s="20"/>
      <x:c r="J26" s="26" t="str">
        <x:f>IF(D26="","",IF(OR(COUNT(E26,G26)&lt;2,E26&lt;0,G26&lt;0),"",E26*G26))</x:f>
      </x:c>
      <x:c r="K26" s="20"/>
      <x:c r="L26" s="16" t="str">
        <x:f>IF(D26="","",IF(B26="","Add date",IF(COUNT(E26,G26)&lt;2,"Add quantity or price",IF(OR(E26&lt;0,G26&lt;0),"Check quantity or price",IF(I26="","Choose status",IF(AND(I26="Purchased",K26=""),"Record pantry lot",IF(COUNTIFS($A$7:$A$106,A26)&gt;1,"Check purchase ID",IF(AND(K26&lt;&gt;"",COUNTIF('PantryFlow'!$A$7:$A$106,K26)&lt;&gt;1),"Check pantry lot","Ready"))))))))</x:f>
      </x:c>
    </x:row>
    <x:row r="27" ht="25" customHeight="1">
      <x:c r="A27" s="19"/>
      <x:c r="B27" s="21"/>
      <x:c r="C27" s="19"/>
      <x:c r="D27" s="19"/>
      <x:c r="E27" s="19"/>
      <x:c r="F27" s="19"/>
      <x:c r="G27" s="23"/>
      <x:c r="H27" s="19"/>
      <x:c r="I27" s="19"/>
      <x:c r="J27" s="25" t="str">
        <x:f>IF(D27="","",IF(OR(COUNT(E27,G27)&lt;2,E27&lt;0,G27&lt;0),"",E27*G27))</x:f>
      </x:c>
      <x:c r="K27" s="19"/>
      <x:c r="L27" s="15" t="str">
        <x:f>IF(D27="","",IF(B27="","Add date",IF(COUNT(E27,G27)&lt;2,"Add quantity or price",IF(OR(E27&lt;0,G27&lt;0),"Check quantity or price",IF(I27="","Choose status",IF(AND(I27="Purchased",K27=""),"Record pantry lot",IF(COUNTIFS($A$7:$A$106,A27)&gt;1,"Check purchase ID",IF(AND(K27&lt;&gt;"",COUNTIF('PantryFlow'!$A$7:$A$106,K27)&lt;&gt;1),"Check pantry lot","Ready"))))))))</x:f>
      </x:c>
    </x:row>
    <x:row r="28" ht="25" customHeight="1">
      <x:c r="A28" s="20"/>
      <x:c r="B28" s="22"/>
      <x:c r="C28" s="20"/>
      <x:c r="D28" s="20"/>
      <x:c r="E28" s="20"/>
      <x:c r="F28" s="20"/>
      <x:c r="G28" s="24"/>
      <x:c r="H28" s="20"/>
      <x:c r="I28" s="20"/>
      <x:c r="J28" s="26" t="str">
        <x:f>IF(D28="","",IF(OR(COUNT(E28,G28)&lt;2,E28&lt;0,G28&lt;0),"",E28*G28))</x:f>
      </x:c>
      <x:c r="K28" s="20"/>
      <x:c r="L28" s="16" t="str">
        <x:f>IF(D28="","",IF(B28="","Add date",IF(COUNT(E28,G28)&lt;2,"Add quantity or price",IF(OR(E28&lt;0,G28&lt;0),"Check quantity or price",IF(I28="","Choose status",IF(AND(I28="Purchased",K28=""),"Record pantry lot",IF(COUNTIFS($A$7:$A$106,A28)&gt;1,"Check purchase ID",IF(AND(K28&lt;&gt;"",COUNTIF('PantryFlow'!$A$7:$A$106,K28)&lt;&gt;1),"Check pantry lot","Ready"))))))))</x:f>
      </x:c>
    </x:row>
    <x:row r="29" ht="25" customHeight="1">
      <x:c r="A29" s="19"/>
      <x:c r="B29" s="21"/>
      <x:c r="C29" s="19"/>
      <x:c r="D29" s="19"/>
      <x:c r="E29" s="19"/>
      <x:c r="F29" s="19"/>
      <x:c r="G29" s="23"/>
      <x:c r="H29" s="19"/>
      <x:c r="I29" s="19"/>
      <x:c r="J29" s="25" t="str">
        <x:f>IF(D29="","",IF(OR(COUNT(E29,G29)&lt;2,E29&lt;0,G29&lt;0),"",E29*G29))</x:f>
      </x:c>
      <x:c r="K29" s="19"/>
      <x:c r="L29" s="15" t="str">
        <x:f>IF(D29="","",IF(B29="","Add date",IF(COUNT(E29,G29)&lt;2,"Add quantity or price",IF(OR(E29&lt;0,G29&lt;0),"Check quantity or price",IF(I29="","Choose status",IF(AND(I29="Purchased",K29=""),"Record pantry lot",IF(COUNTIFS($A$7:$A$106,A29)&gt;1,"Check purchase ID",IF(AND(K29&lt;&gt;"",COUNTIF('PantryFlow'!$A$7:$A$106,K29)&lt;&gt;1),"Check pantry lot","Ready"))))))))</x:f>
      </x:c>
    </x:row>
    <x:row r="30" ht="25" customHeight="1">
      <x:c r="A30" s="20"/>
      <x:c r="B30" s="22"/>
      <x:c r="C30" s="20"/>
      <x:c r="D30" s="20"/>
      <x:c r="E30" s="20"/>
      <x:c r="F30" s="20"/>
      <x:c r="G30" s="24"/>
      <x:c r="H30" s="20"/>
      <x:c r="I30" s="20"/>
      <x:c r="J30" s="26" t="str">
        <x:f>IF(D30="","",IF(OR(COUNT(E30,G30)&lt;2,E30&lt;0,G30&lt;0),"",E30*G30))</x:f>
      </x:c>
      <x:c r="K30" s="20"/>
      <x:c r="L30" s="16" t="str">
        <x:f>IF(D30="","",IF(B30="","Add date",IF(COUNT(E30,G30)&lt;2,"Add quantity or price",IF(OR(E30&lt;0,G30&lt;0),"Check quantity or price",IF(I30="","Choose status",IF(AND(I30="Purchased",K30=""),"Record pantry lot",IF(COUNTIFS($A$7:$A$106,A30)&gt;1,"Check purchase ID",IF(AND(K30&lt;&gt;"",COUNTIF('PantryFlow'!$A$7:$A$106,K30)&lt;&gt;1),"Check pantry lot","Ready"))))))))</x:f>
      </x:c>
    </x:row>
    <x:row r="31" ht="25" customHeight="1">
      <x:c r="A31" s="19"/>
      <x:c r="B31" s="21"/>
      <x:c r="C31" s="19"/>
      <x:c r="D31" s="19"/>
      <x:c r="E31" s="19"/>
      <x:c r="F31" s="19"/>
      <x:c r="G31" s="23"/>
      <x:c r="H31" s="19"/>
      <x:c r="I31" s="19"/>
      <x:c r="J31" s="25" t="str">
        <x:f>IF(D31="","",IF(OR(COUNT(E31,G31)&lt;2,E31&lt;0,G31&lt;0),"",E31*G31))</x:f>
      </x:c>
      <x:c r="K31" s="19"/>
      <x:c r="L31" s="15" t="str">
        <x:f>IF(D31="","",IF(B31="","Add date",IF(COUNT(E31,G31)&lt;2,"Add quantity or price",IF(OR(E31&lt;0,G31&lt;0),"Check quantity or price",IF(I31="","Choose status",IF(AND(I31="Purchased",K31=""),"Record pantry lot",IF(COUNTIFS($A$7:$A$106,A31)&gt;1,"Check purchase ID",IF(AND(K31&lt;&gt;"",COUNTIF('PantryFlow'!$A$7:$A$106,K31)&lt;&gt;1),"Check pantry lot","Ready"))))))))</x:f>
      </x:c>
    </x:row>
    <x:row r="32" ht="25" customHeight="1">
      <x:c r="A32" s="20"/>
      <x:c r="B32" s="22"/>
      <x:c r="C32" s="20"/>
      <x:c r="D32" s="20"/>
      <x:c r="E32" s="20"/>
      <x:c r="F32" s="20"/>
      <x:c r="G32" s="24"/>
      <x:c r="H32" s="20"/>
      <x:c r="I32" s="20"/>
      <x:c r="J32" s="26" t="str">
        <x:f>IF(D32="","",IF(OR(COUNT(E32,G32)&lt;2,E32&lt;0,G32&lt;0),"",E32*G32))</x:f>
      </x:c>
      <x:c r="K32" s="20"/>
      <x:c r="L32" s="16" t="str">
        <x:f>IF(D32="","",IF(B32="","Add date",IF(COUNT(E32,G32)&lt;2,"Add quantity or price",IF(OR(E32&lt;0,G32&lt;0),"Check quantity or price",IF(I32="","Choose status",IF(AND(I32="Purchased",K32=""),"Record pantry lot",IF(COUNTIFS($A$7:$A$106,A32)&gt;1,"Check purchase ID",IF(AND(K32&lt;&gt;"",COUNTIF('PantryFlow'!$A$7:$A$106,K32)&lt;&gt;1),"Check pantry lot","Ready"))))))))</x:f>
      </x:c>
    </x:row>
    <x:row r="33" ht="25" customHeight="1">
      <x:c r="A33" s="19"/>
      <x:c r="B33" s="21"/>
      <x:c r="C33" s="19"/>
      <x:c r="D33" s="19"/>
      <x:c r="E33" s="19"/>
      <x:c r="F33" s="19"/>
      <x:c r="G33" s="23"/>
      <x:c r="H33" s="19"/>
      <x:c r="I33" s="19"/>
      <x:c r="J33" s="25" t="str">
        <x:f>IF(D33="","",IF(OR(COUNT(E33,G33)&lt;2,E33&lt;0,G33&lt;0),"",E33*G33))</x:f>
      </x:c>
      <x:c r="K33" s="19"/>
      <x:c r="L33" s="15" t="str">
        <x:f>IF(D33="","",IF(B33="","Add date",IF(COUNT(E33,G33)&lt;2,"Add quantity or price",IF(OR(E33&lt;0,G33&lt;0),"Check quantity or price",IF(I33="","Choose status",IF(AND(I33="Purchased",K33=""),"Record pantry lot",IF(COUNTIFS($A$7:$A$106,A33)&gt;1,"Check purchase ID",IF(AND(K33&lt;&gt;"",COUNTIF('PantryFlow'!$A$7:$A$106,K33)&lt;&gt;1),"Check pantry lot","Ready"))))))))</x:f>
      </x:c>
    </x:row>
    <x:row r="34" ht="25" customHeight="1">
      <x:c r="A34" s="20"/>
      <x:c r="B34" s="22"/>
      <x:c r="C34" s="20"/>
      <x:c r="D34" s="20"/>
      <x:c r="E34" s="20"/>
      <x:c r="F34" s="20"/>
      <x:c r="G34" s="24"/>
      <x:c r="H34" s="20"/>
      <x:c r="I34" s="20"/>
      <x:c r="J34" s="26" t="str">
        <x:f>IF(D34="","",IF(OR(COUNT(E34,G34)&lt;2,E34&lt;0,G34&lt;0),"",E34*G34))</x:f>
      </x:c>
      <x:c r="K34" s="20"/>
      <x:c r="L34" s="16" t="str">
        <x:f>IF(D34="","",IF(B34="","Add date",IF(COUNT(E34,G34)&lt;2,"Add quantity or price",IF(OR(E34&lt;0,G34&lt;0),"Check quantity or price",IF(I34="","Choose status",IF(AND(I34="Purchased",K34=""),"Record pantry lot",IF(COUNTIFS($A$7:$A$106,A34)&gt;1,"Check purchase ID",IF(AND(K34&lt;&gt;"",COUNTIF('PantryFlow'!$A$7:$A$106,K34)&lt;&gt;1),"Check pantry lot","Ready"))))))))</x:f>
      </x:c>
    </x:row>
    <x:row r="35" ht="25" customHeight="1">
      <x:c r="A35" s="19"/>
      <x:c r="B35" s="21"/>
      <x:c r="C35" s="19"/>
      <x:c r="D35" s="19"/>
      <x:c r="E35" s="19"/>
      <x:c r="F35" s="19"/>
      <x:c r="G35" s="23"/>
      <x:c r="H35" s="19"/>
      <x:c r="I35" s="19"/>
      <x:c r="J35" s="25" t="str">
        <x:f>IF(D35="","",IF(OR(COUNT(E35,G35)&lt;2,E35&lt;0,G35&lt;0),"",E35*G35))</x:f>
      </x:c>
      <x:c r="K35" s="19"/>
      <x:c r="L35" s="15" t="str">
        <x:f>IF(D35="","",IF(B35="","Add date",IF(COUNT(E35,G35)&lt;2,"Add quantity or price",IF(OR(E35&lt;0,G35&lt;0),"Check quantity or price",IF(I35="","Choose status",IF(AND(I35="Purchased",K35=""),"Record pantry lot",IF(COUNTIFS($A$7:$A$106,A35)&gt;1,"Check purchase ID",IF(AND(K35&lt;&gt;"",COUNTIF('PantryFlow'!$A$7:$A$106,K35)&lt;&gt;1),"Check pantry lot","Ready"))))))))</x:f>
      </x:c>
    </x:row>
    <x:row r="36" ht="25" customHeight="1">
      <x:c r="A36" s="20"/>
      <x:c r="B36" s="22"/>
      <x:c r="C36" s="20"/>
      <x:c r="D36" s="20"/>
      <x:c r="E36" s="20"/>
      <x:c r="F36" s="20"/>
      <x:c r="G36" s="24"/>
      <x:c r="H36" s="20"/>
      <x:c r="I36" s="20"/>
      <x:c r="J36" s="26" t="str">
        <x:f>IF(D36="","",IF(OR(COUNT(E36,G36)&lt;2,E36&lt;0,G36&lt;0),"",E36*G36))</x:f>
      </x:c>
      <x:c r="K36" s="20"/>
      <x:c r="L36" s="16" t="str">
        <x:f>IF(D36="","",IF(B36="","Add date",IF(COUNT(E36,G36)&lt;2,"Add quantity or price",IF(OR(E36&lt;0,G36&lt;0),"Check quantity or price",IF(I36="","Choose status",IF(AND(I36="Purchased",K36=""),"Record pantry lot",IF(COUNTIFS($A$7:$A$106,A36)&gt;1,"Check purchase ID",IF(AND(K36&lt;&gt;"",COUNTIF('PantryFlow'!$A$7:$A$106,K36)&lt;&gt;1),"Check pantry lot","Ready"))))))))</x:f>
      </x:c>
    </x:row>
    <x:row r="37" ht="25" customHeight="1">
      <x:c r="A37" s="19"/>
      <x:c r="B37" s="21"/>
      <x:c r="C37" s="19"/>
      <x:c r="D37" s="19"/>
      <x:c r="E37" s="19"/>
      <x:c r="F37" s="19"/>
      <x:c r="G37" s="23"/>
      <x:c r="H37" s="19"/>
      <x:c r="I37" s="19"/>
      <x:c r="J37" s="25" t="str">
        <x:f>IF(D37="","",IF(OR(COUNT(E37,G37)&lt;2,E37&lt;0,G37&lt;0),"",E37*G37))</x:f>
      </x:c>
      <x:c r="K37" s="19"/>
      <x:c r="L37" s="15" t="str">
        <x:f>IF(D37="","",IF(B37="","Add date",IF(COUNT(E37,G37)&lt;2,"Add quantity or price",IF(OR(E37&lt;0,G37&lt;0),"Check quantity or price",IF(I37="","Choose status",IF(AND(I37="Purchased",K37=""),"Record pantry lot",IF(COUNTIFS($A$7:$A$106,A37)&gt;1,"Check purchase ID",IF(AND(K37&lt;&gt;"",COUNTIF('PantryFlow'!$A$7:$A$106,K37)&lt;&gt;1),"Check pantry lot","Ready"))))))))</x:f>
      </x:c>
    </x:row>
    <x:row r="38" ht="25" customHeight="1">
      <x:c r="A38" s="20"/>
      <x:c r="B38" s="22"/>
      <x:c r="C38" s="20"/>
      <x:c r="D38" s="20"/>
      <x:c r="E38" s="20"/>
      <x:c r="F38" s="20"/>
      <x:c r="G38" s="24"/>
      <x:c r="H38" s="20"/>
      <x:c r="I38" s="20"/>
      <x:c r="J38" s="26" t="str">
        <x:f>IF(D38="","",IF(OR(COUNT(E38,G38)&lt;2,E38&lt;0,G38&lt;0),"",E38*G38))</x:f>
      </x:c>
      <x:c r="K38" s="20"/>
      <x:c r="L38" s="16" t="str">
        <x:f>IF(D38="","",IF(B38="","Add date",IF(COUNT(E38,G38)&lt;2,"Add quantity or price",IF(OR(E38&lt;0,G38&lt;0),"Check quantity or price",IF(I38="","Choose status",IF(AND(I38="Purchased",K38=""),"Record pantry lot",IF(COUNTIFS($A$7:$A$106,A38)&gt;1,"Check purchase ID",IF(AND(K38&lt;&gt;"",COUNTIF('PantryFlow'!$A$7:$A$106,K38)&lt;&gt;1),"Check pantry lot","Ready"))))))))</x:f>
      </x:c>
    </x:row>
    <x:row r="39" ht="25" customHeight="1">
      <x:c r="A39" s="19"/>
      <x:c r="B39" s="21"/>
      <x:c r="C39" s="19"/>
      <x:c r="D39" s="19"/>
      <x:c r="E39" s="19"/>
      <x:c r="F39" s="19"/>
      <x:c r="G39" s="23"/>
      <x:c r="H39" s="19"/>
      <x:c r="I39" s="19"/>
      <x:c r="J39" s="25" t="str">
        <x:f>IF(D39="","",IF(OR(COUNT(E39,G39)&lt;2,E39&lt;0,G39&lt;0),"",E39*G39))</x:f>
      </x:c>
      <x:c r="K39" s="19"/>
      <x:c r="L39" s="15" t="str">
        <x:f>IF(D39="","",IF(B39="","Add date",IF(COUNT(E39,G39)&lt;2,"Add quantity or price",IF(OR(E39&lt;0,G39&lt;0),"Check quantity or price",IF(I39="","Choose status",IF(AND(I39="Purchased",K39=""),"Record pantry lot",IF(COUNTIFS($A$7:$A$106,A39)&gt;1,"Check purchase ID",IF(AND(K39&lt;&gt;"",COUNTIF('PantryFlow'!$A$7:$A$106,K39)&lt;&gt;1),"Check pantry lot","Ready"))))))))</x:f>
      </x:c>
    </x:row>
    <x:row r="40" ht="25" customHeight="1">
      <x:c r="A40" s="20"/>
      <x:c r="B40" s="22"/>
      <x:c r="C40" s="20"/>
      <x:c r="D40" s="20"/>
      <x:c r="E40" s="20"/>
      <x:c r="F40" s="20"/>
      <x:c r="G40" s="24"/>
      <x:c r="H40" s="20"/>
      <x:c r="I40" s="20"/>
      <x:c r="J40" s="26" t="str">
        <x:f>IF(D40="","",IF(OR(COUNT(E40,G40)&lt;2,E40&lt;0,G40&lt;0),"",E40*G40))</x:f>
      </x:c>
      <x:c r="K40" s="20"/>
      <x:c r="L40" s="16" t="str">
        <x:f>IF(D40="","",IF(B40="","Add date",IF(COUNT(E40,G40)&lt;2,"Add quantity or price",IF(OR(E40&lt;0,G40&lt;0),"Check quantity or price",IF(I40="","Choose status",IF(AND(I40="Purchased",K40=""),"Record pantry lot",IF(COUNTIFS($A$7:$A$106,A40)&gt;1,"Check purchase ID",IF(AND(K40&lt;&gt;"",COUNTIF('PantryFlow'!$A$7:$A$106,K40)&lt;&gt;1),"Check pantry lot","Ready"))))))))</x:f>
      </x:c>
    </x:row>
    <x:row r="41" ht="25" customHeight="1">
      <x:c r="A41" s="19"/>
      <x:c r="B41" s="21"/>
      <x:c r="C41" s="19"/>
      <x:c r="D41" s="19"/>
      <x:c r="E41" s="19"/>
      <x:c r="F41" s="19"/>
      <x:c r="G41" s="23"/>
      <x:c r="H41" s="19"/>
      <x:c r="I41" s="19"/>
      <x:c r="J41" s="25" t="str">
        <x:f>IF(D41="","",IF(OR(COUNT(E41,G41)&lt;2,E41&lt;0,G41&lt;0),"",E41*G41))</x:f>
      </x:c>
      <x:c r="K41" s="19"/>
      <x:c r="L41" s="15" t="str">
        <x:f>IF(D41="","",IF(B41="","Add date",IF(COUNT(E41,G41)&lt;2,"Add quantity or price",IF(OR(E41&lt;0,G41&lt;0),"Check quantity or price",IF(I41="","Choose status",IF(AND(I41="Purchased",K41=""),"Record pantry lot",IF(COUNTIFS($A$7:$A$106,A41)&gt;1,"Check purchase ID",IF(AND(K41&lt;&gt;"",COUNTIF('PantryFlow'!$A$7:$A$106,K41)&lt;&gt;1),"Check pantry lot","Ready"))))))))</x:f>
      </x:c>
    </x:row>
    <x:row r="42" ht="25" customHeight="1">
      <x:c r="A42" s="20"/>
      <x:c r="B42" s="22"/>
      <x:c r="C42" s="20"/>
      <x:c r="D42" s="20"/>
      <x:c r="E42" s="20"/>
      <x:c r="F42" s="20"/>
      <x:c r="G42" s="24"/>
      <x:c r="H42" s="20"/>
      <x:c r="I42" s="20"/>
      <x:c r="J42" s="26" t="str">
        <x:f>IF(D42="","",IF(OR(COUNT(E42,G42)&lt;2,E42&lt;0,G42&lt;0),"",E42*G42))</x:f>
      </x:c>
      <x:c r="K42" s="20"/>
      <x:c r="L42" s="16" t="str">
        <x:f>IF(D42="","",IF(B42="","Add date",IF(COUNT(E42,G42)&lt;2,"Add quantity or price",IF(OR(E42&lt;0,G42&lt;0),"Check quantity or price",IF(I42="","Choose status",IF(AND(I42="Purchased",K42=""),"Record pantry lot",IF(COUNTIFS($A$7:$A$106,A42)&gt;1,"Check purchase ID",IF(AND(K42&lt;&gt;"",COUNTIF('PantryFlow'!$A$7:$A$106,K42)&lt;&gt;1),"Check pantry lot","Ready"))))))))</x:f>
      </x:c>
    </x:row>
    <x:row r="43" ht="25" customHeight="1">
      <x:c r="A43" s="19"/>
      <x:c r="B43" s="21"/>
      <x:c r="C43" s="19"/>
      <x:c r="D43" s="19"/>
      <x:c r="E43" s="19"/>
      <x:c r="F43" s="19"/>
      <x:c r="G43" s="23"/>
      <x:c r="H43" s="19"/>
      <x:c r="I43" s="19"/>
      <x:c r="J43" s="25" t="str">
        <x:f>IF(D43="","",IF(OR(COUNT(E43,G43)&lt;2,E43&lt;0,G43&lt;0),"",E43*G43))</x:f>
      </x:c>
      <x:c r="K43" s="19"/>
      <x:c r="L43" s="15" t="str">
        <x:f>IF(D43="","",IF(B43="","Add date",IF(COUNT(E43,G43)&lt;2,"Add quantity or price",IF(OR(E43&lt;0,G43&lt;0),"Check quantity or price",IF(I43="","Choose status",IF(AND(I43="Purchased",K43=""),"Record pantry lot",IF(COUNTIFS($A$7:$A$106,A43)&gt;1,"Check purchase ID",IF(AND(K43&lt;&gt;"",COUNTIF('PantryFlow'!$A$7:$A$106,K43)&lt;&gt;1),"Check pantry lot","Ready"))))))))</x:f>
      </x:c>
    </x:row>
    <x:row r="44" ht="25" customHeight="1">
      <x:c r="A44" s="20"/>
      <x:c r="B44" s="22"/>
      <x:c r="C44" s="20"/>
      <x:c r="D44" s="20"/>
      <x:c r="E44" s="20"/>
      <x:c r="F44" s="20"/>
      <x:c r="G44" s="24"/>
      <x:c r="H44" s="20"/>
      <x:c r="I44" s="20"/>
      <x:c r="J44" s="26" t="str">
        <x:f>IF(D44="","",IF(OR(COUNT(E44,G44)&lt;2,E44&lt;0,G44&lt;0),"",E44*G44))</x:f>
      </x:c>
      <x:c r="K44" s="20"/>
      <x:c r="L44" s="16" t="str">
        <x:f>IF(D44="","",IF(B44="","Add date",IF(COUNT(E44,G44)&lt;2,"Add quantity or price",IF(OR(E44&lt;0,G44&lt;0),"Check quantity or price",IF(I44="","Choose status",IF(AND(I44="Purchased",K44=""),"Record pantry lot",IF(COUNTIFS($A$7:$A$106,A44)&gt;1,"Check purchase ID",IF(AND(K44&lt;&gt;"",COUNTIF('PantryFlow'!$A$7:$A$106,K44)&lt;&gt;1),"Check pantry lot","Ready"))))))))</x:f>
      </x:c>
    </x:row>
    <x:row r="45" ht="25" customHeight="1">
      <x:c r="A45" s="19"/>
      <x:c r="B45" s="21"/>
      <x:c r="C45" s="19"/>
      <x:c r="D45" s="19"/>
      <x:c r="E45" s="19"/>
      <x:c r="F45" s="19"/>
      <x:c r="G45" s="23"/>
      <x:c r="H45" s="19"/>
      <x:c r="I45" s="19"/>
      <x:c r="J45" s="25" t="str">
        <x:f>IF(D45="","",IF(OR(COUNT(E45,G45)&lt;2,E45&lt;0,G45&lt;0),"",E45*G45))</x:f>
      </x:c>
      <x:c r="K45" s="19"/>
      <x:c r="L45" s="15" t="str">
        <x:f>IF(D45="","",IF(B45="","Add date",IF(COUNT(E45,G45)&lt;2,"Add quantity or price",IF(OR(E45&lt;0,G45&lt;0),"Check quantity or price",IF(I45="","Choose status",IF(AND(I45="Purchased",K45=""),"Record pantry lot",IF(COUNTIFS($A$7:$A$106,A45)&gt;1,"Check purchase ID",IF(AND(K45&lt;&gt;"",COUNTIF('PantryFlow'!$A$7:$A$106,K45)&lt;&gt;1),"Check pantry lot","Ready"))))))))</x:f>
      </x:c>
    </x:row>
    <x:row r="46" ht="25" customHeight="1">
      <x:c r="A46" s="20"/>
      <x:c r="B46" s="22"/>
      <x:c r="C46" s="20"/>
      <x:c r="D46" s="20"/>
      <x:c r="E46" s="20"/>
      <x:c r="F46" s="20"/>
      <x:c r="G46" s="24"/>
      <x:c r="H46" s="20"/>
      <x:c r="I46" s="20"/>
      <x:c r="J46" s="26" t="str">
        <x:f>IF(D46="","",IF(OR(COUNT(E46,G46)&lt;2,E46&lt;0,G46&lt;0),"",E46*G46))</x:f>
      </x:c>
      <x:c r="K46" s="20"/>
      <x:c r="L46" s="16" t="str">
        <x:f>IF(D46="","",IF(B46="","Add date",IF(COUNT(E46,G46)&lt;2,"Add quantity or price",IF(OR(E46&lt;0,G46&lt;0),"Check quantity or price",IF(I46="","Choose status",IF(AND(I46="Purchased",K46=""),"Record pantry lot",IF(COUNTIFS($A$7:$A$106,A46)&gt;1,"Check purchase ID",IF(AND(K46&lt;&gt;"",COUNTIF('PantryFlow'!$A$7:$A$106,K46)&lt;&gt;1),"Check pantry lot","Ready"))))))))</x:f>
      </x:c>
    </x:row>
    <x:row r="47" ht="25" customHeight="1">
      <x:c r="A47" s="19"/>
      <x:c r="B47" s="21"/>
      <x:c r="C47" s="19"/>
      <x:c r="D47" s="19"/>
      <x:c r="E47" s="19"/>
      <x:c r="F47" s="19"/>
      <x:c r="G47" s="23"/>
      <x:c r="H47" s="19"/>
      <x:c r="I47" s="19"/>
      <x:c r="J47" s="25" t="str">
        <x:f>IF(D47="","",IF(OR(COUNT(E47,G47)&lt;2,E47&lt;0,G47&lt;0),"",E47*G47))</x:f>
      </x:c>
      <x:c r="K47" s="19"/>
      <x:c r="L47" s="15" t="str">
        <x:f>IF(D47="","",IF(B47="","Add date",IF(COUNT(E47,G47)&lt;2,"Add quantity or price",IF(OR(E47&lt;0,G47&lt;0),"Check quantity or price",IF(I47="","Choose status",IF(AND(I47="Purchased",K47=""),"Record pantry lot",IF(COUNTIFS($A$7:$A$106,A47)&gt;1,"Check purchase ID",IF(AND(K47&lt;&gt;"",COUNTIF('PantryFlow'!$A$7:$A$106,K47)&lt;&gt;1),"Check pantry lot","Ready"))))))))</x:f>
      </x:c>
    </x:row>
    <x:row r="48" ht="25" customHeight="1">
      <x:c r="A48" s="20"/>
      <x:c r="B48" s="22"/>
      <x:c r="C48" s="20"/>
      <x:c r="D48" s="20"/>
      <x:c r="E48" s="20"/>
      <x:c r="F48" s="20"/>
      <x:c r="G48" s="24"/>
      <x:c r="H48" s="20"/>
      <x:c r="I48" s="20"/>
      <x:c r="J48" s="26" t="str">
        <x:f>IF(D48="","",IF(OR(COUNT(E48,G48)&lt;2,E48&lt;0,G48&lt;0),"",E48*G48))</x:f>
      </x:c>
      <x:c r="K48" s="20"/>
      <x:c r="L48" s="16" t="str">
        <x:f>IF(D48="","",IF(B48="","Add date",IF(COUNT(E48,G48)&lt;2,"Add quantity or price",IF(OR(E48&lt;0,G48&lt;0),"Check quantity or price",IF(I48="","Choose status",IF(AND(I48="Purchased",K48=""),"Record pantry lot",IF(COUNTIFS($A$7:$A$106,A48)&gt;1,"Check purchase ID",IF(AND(K48&lt;&gt;"",COUNTIF('PantryFlow'!$A$7:$A$106,K48)&lt;&gt;1),"Check pantry lot","Ready"))))))))</x:f>
      </x:c>
    </x:row>
    <x:row r="49" ht="25" customHeight="1">
      <x:c r="A49" s="19"/>
      <x:c r="B49" s="21"/>
      <x:c r="C49" s="19"/>
      <x:c r="D49" s="19"/>
      <x:c r="E49" s="19"/>
      <x:c r="F49" s="19"/>
      <x:c r="G49" s="23"/>
      <x:c r="H49" s="19"/>
      <x:c r="I49" s="19"/>
      <x:c r="J49" s="25" t="str">
        <x:f>IF(D49="","",IF(OR(COUNT(E49,G49)&lt;2,E49&lt;0,G49&lt;0),"",E49*G49))</x:f>
      </x:c>
      <x:c r="K49" s="19"/>
      <x:c r="L49" s="15" t="str">
        <x:f>IF(D49="","",IF(B49="","Add date",IF(COUNT(E49,G49)&lt;2,"Add quantity or price",IF(OR(E49&lt;0,G49&lt;0),"Check quantity or price",IF(I49="","Choose status",IF(AND(I49="Purchased",K49=""),"Record pantry lot",IF(COUNTIFS($A$7:$A$106,A49)&gt;1,"Check purchase ID",IF(AND(K49&lt;&gt;"",COUNTIF('PantryFlow'!$A$7:$A$106,K49)&lt;&gt;1),"Check pantry lot","Ready"))))))))</x:f>
      </x:c>
    </x:row>
    <x:row r="50" ht="25" customHeight="1">
      <x:c r="A50" s="20"/>
      <x:c r="B50" s="22"/>
      <x:c r="C50" s="20"/>
      <x:c r="D50" s="20"/>
      <x:c r="E50" s="20"/>
      <x:c r="F50" s="20"/>
      <x:c r="G50" s="24"/>
      <x:c r="H50" s="20"/>
      <x:c r="I50" s="20"/>
      <x:c r="J50" s="26" t="str">
        <x:f>IF(D50="","",IF(OR(COUNT(E50,G50)&lt;2,E50&lt;0,G50&lt;0),"",E50*G50))</x:f>
      </x:c>
      <x:c r="K50" s="20"/>
      <x:c r="L50" s="16" t="str">
        <x:f>IF(D50="","",IF(B50="","Add date",IF(COUNT(E50,G50)&lt;2,"Add quantity or price",IF(OR(E50&lt;0,G50&lt;0),"Check quantity or price",IF(I50="","Choose status",IF(AND(I50="Purchased",K50=""),"Record pantry lot",IF(COUNTIFS($A$7:$A$106,A50)&gt;1,"Check purchase ID",IF(AND(K50&lt;&gt;"",COUNTIF('PantryFlow'!$A$7:$A$106,K50)&lt;&gt;1),"Check pantry lot","Ready"))))))))</x:f>
      </x:c>
    </x:row>
    <x:row r="51" ht="25" customHeight="1">
      <x:c r="A51" s="19"/>
      <x:c r="B51" s="21"/>
      <x:c r="C51" s="19"/>
      <x:c r="D51" s="19"/>
      <x:c r="E51" s="19"/>
      <x:c r="F51" s="19"/>
      <x:c r="G51" s="23"/>
      <x:c r="H51" s="19"/>
      <x:c r="I51" s="19"/>
      <x:c r="J51" s="25" t="str">
        <x:f>IF(D51="","",IF(OR(COUNT(E51,G51)&lt;2,E51&lt;0,G51&lt;0),"",E51*G51))</x:f>
      </x:c>
      <x:c r="K51" s="19"/>
      <x:c r="L51" s="15" t="str">
        <x:f>IF(D51="","",IF(B51="","Add date",IF(COUNT(E51,G51)&lt;2,"Add quantity or price",IF(OR(E51&lt;0,G51&lt;0),"Check quantity or price",IF(I51="","Choose status",IF(AND(I51="Purchased",K51=""),"Record pantry lot",IF(COUNTIFS($A$7:$A$106,A51)&gt;1,"Check purchase ID",IF(AND(K51&lt;&gt;"",COUNTIF('PantryFlow'!$A$7:$A$106,K51)&lt;&gt;1),"Check pantry lot","Ready"))))))))</x:f>
      </x:c>
    </x:row>
    <x:row r="52" ht="25" customHeight="1">
      <x:c r="A52" s="20"/>
      <x:c r="B52" s="22"/>
      <x:c r="C52" s="20"/>
      <x:c r="D52" s="20"/>
      <x:c r="E52" s="20"/>
      <x:c r="F52" s="20"/>
      <x:c r="G52" s="24"/>
      <x:c r="H52" s="20"/>
      <x:c r="I52" s="20"/>
      <x:c r="J52" s="26" t="str">
        <x:f>IF(D52="","",IF(OR(COUNT(E52,G52)&lt;2,E52&lt;0,G52&lt;0),"",E52*G52))</x:f>
      </x:c>
      <x:c r="K52" s="20"/>
      <x:c r="L52" s="16" t="str">
        <x:f>IF(D52="","",IF(B52="","Add date",IF(COUNT(E52,G52)&lt;2,"Add quantity or price",IF(OR(E52&lt;0,G52&lt;0),"Check quantity or price",IF(I52="","Choose status",IF(AND(I52="Purchased",K52=""),"Record pantry lot",IF(COUNTIFS($A$7:$A$106,A52)&gt;1,"Check purchase ID",IF(AND(K52&lt;&gt;"",COUNTIF('PantryFlow'!$A$7:$A$106,K52)&lt;&gt;1),"Check pantry lot","Ready"))))))))</x:f>
      </x:c>
    </x:row>
    <x:row r="53" ht="25" customHeight="1">
      <x:c r="A53" s="19"/>
      <x:c r="B53" s="21"/>
      <x:c r="C53" s="19"/>
      <x:c r="D53" s="19"/>
      <x:c r="E53" s="19"/>
      <x:c r="F53" s="19"/>
      <x:c r="G53" s="23"/>
      <x:c r="H53" s="19"/>
      <x:c r="I53" s="19"/>
      <x:c r="J53" s="25" t="str">
        <x:f>IF(D53="","",IF(OR(COUNT(E53,G53)&lt;2,E53&lt;0,G53&lt;0),"",E53*G53))</x:f>
      </x:c>
      <x:c r="K53" s="19"/>
      <x:c r="L53" s="15" t="str">
        <x:f>IF(D53="","",IF(B53="","Add date",IF(COUNT(E53,G53)&lt;2,"Add quantity or price",IF(OR(E53&lt;0,G53&lt;0),"Check quantity or price",IF(I53="","Choose status",IF(AND(I53="Purchased",K53=""),"Record pantry lot",IF(COUNTIFS($A$7:$A$106,A53)&gt;1,"Check purchase ID",IF(AND(K53&lt;&gt;"",COUNTIF('PantryFlow'!$A$7:$A$106,K53)&lt;&gt;1),"Check pantry lot","Ready"))))))))</x:f>
      </x:c>
    </x:row>
    <x:row r="54" ht="25" customHeight="1">
      <x:c r="A54" s="20"/>
      <x:c r="B54" s="22"/>
      <x:c r="C54" s="20"/>
      <x:c r="D54" s="20"/>
      <x:c r="E54" s="20"/>
      <x:c r="F54" s="20"/>
      <x:c r="G54" s="24"/>
      <x:c r="H54" s="20"/>
      <x:c r="I54" s="20"/>
      <x:c r="J54" s="26" t="str">
        <x:f>IF(D54="","",IF(OR(COUNT(E54,G54)&lt;2,E54&lt;0,G54&lt;0),"",E54*G54))</x:f>
      </x:c>
      <x:c r="K54" s="20"/>
      <x:c r="L54" s="16" t="str">
        <x:f>IF(D54="","",IF(B54="","Add date",IF(COUNT(E54,G54)&lt;2,"Add quantity or price",IF(OR(E54&lt;0,G54&lt;0),"Check quantity or price",IF(I54="","Choose status",IF(AND(I54="Purchased",K54=""),"Record pantry lot",IF(COUNTIFS($A$7:$A$106,A54)&gt;1,"Check purchase ID",IF(AND(K54&lt;&gt;"",COUNTIF('PantryFlow'!$A$7:$A$106,K54)&lt;&gt;1),"Check pantry lot","Ready"))))))))</x:f>
      </x:c>
    </x:row>
    <x:row r="55" ht="25" customHeight="1">
      <x:c r="A55" s="19"/>
      <x:c r="B55" s="21"/>
      <x:c r="C55" s="19"/>
      <x:c r="D55" s="19"/>
      <x:c r="E55" s="19"/>
      <x:c r="F55" s="19"/>
      <x:c r="G55" s="23"/>
      <x:c r="H55" s="19"/>
      <x:c r="I55" s="19"/>
      <x:c r="J55" s="25" t="str">
        <x:f>IF(D55="","",IF(OR(COUNT(E55,G55)&lt;2,E55&lt;0,G55&lt;0),"",E55*G55))</x:f>
      </x:c>
      <x:c r="K55" s="19"/>
      <x:c r="L55" s="15" t="str">
        <x:f>IF(D55="","",IF(B55="","Add date",IF(COUNT(E55,G55)&lt;2,"Add quantity or price",IF(OR(E55&lt;0,G55&lt;0),"Check quantity or price",IF(I55="","Choose status",IF(AND(I55="Purchased",K55=""),"Record pantry lot",IF(COUNTIFS($A$7:$A$106,A55)&gt;1,"Check purchase ID",IF(AND(K55&lt;&gt;"",COUNTIF('PantryFlow'!$A$7:$A$106,K55)&lt;&gt;1),"Check pantry lot","Ready"))))))))</x:f>
      </x:c>
    </x:row>
    <x:row r="56" ht="25" customHeight="1">
      <x:c r="A56" s="20"/>
      <x:c r="B56" s="22"/>
      <x:c r="C56" s="20"/>
      <x:c r="D56" s="20"/>
      <x:c r="E56" s="20"/>
      <x:c r="F56" s="20"/>
      <x:c r="G56" s="24"/>
      <x:c r="H56" s="20"/>
      <x:c r="I56" s="20"/>
      <x:c r="J56" s="26" t="str">
        <x:f>IF(D56="","",IF(OR(COUNT(E56,G56)&lt;2,E56&lt;0,G56&lt;0),"",E56*G56))</x:f>
      </x:c>
      <x:c r="K56" s="20"/>
      <x:c r="L56" s="16" t="str">
        <x:f>IF(D56="","",IF(B56="","Add date",IF(COUNT(E56,G56)&lt;2,"Add quantity or price",IF(OR(E56&lt;0,G56&lt;0),"Check quantity or price",IF(I56="","Choose status",IF(AND(I56="Purchased",K56=""),"Record pantry lot",IF(COUNTIFS($A$7:$A$106,A56)&gt;1,"Check purchase ID",IF(AND(K56&lt;&gt;"",COUNTIF('PantryFlow'!$A$7:$A$106,K56)&lt;&gt;1),"Check pantry lot","Ready"))))))))</x:f>
      </x:c>
    </x:row>
    <x:row r="57" ht="25" customHeight="1">
      <x:c r="A57" s="19"/>
      <x:c r="B57" s="21"/>
      <x:c r="C57" s="19"/>
      <x:c r="D57" s="19"/>
      <x:c r="E57" s="19"/>
      <x:c r="F57" s="19"/>
      <x:c r="G57" s="23"/>
      <x:c r="H57" s="19"/>
      <x:c r="I57" s="19"/>
      <x:c r="J57" s="25" t="str">
        <x:f>IF(D57="","",IF(OR(COUNT(E57,G57)&lt;2,E57&lt;0,G57&lt;0),"",E57*G57))</x:f>
      </x:c>
      <x:c r="K57" s="19"/>
      <x:c r="L57" s="15" t="str">
        <x:f>IF(D57="","",IF(B57="","Add date",IF(COUNT(E57,G57)&lt;2,"Add quantity or price",IF(OR(E57&lt;0,G57&lt;0),"Check quantity or price",IF(I57="","Choose status",IF(AND(I57="Purchased",K57=""),"Record pantry lot",IF(COUNTIFS($A$7:$A$106,A57)&gt;1,"Check purchase ID",IF(AND(K57&lt;&gt;"",COUNTIF('PantryFlow'!$A$7:$A$106,K57)&lt;&gt;1),"Check pantry lot","Ready"))))))))</x:f>
      </x:c>
    </x:row>
    <x:row r="58" ht="25" customHeight="1">
      <x:c r="A58" s="20"/>
      <x:c r="B58" s="22"/>
      <x:c r="C58" s="20"/>
      <x:c r="D58" s="20"/>
      <x:c r="E58" s="20"/>
      <x:c r="F58" s="20"/>
      <x:c r="G58" s="24"/>
      <x:c r="H58" s="20"/>
      <x:c r="I58" s="20"/>
      <x:c r="J58" s="26" t="str">
        <x:f>IF(D58="","",IF(OR(COUNT(E58,G58)&lt;2,E58&lt;0,G58&lt;0),"",E58*G58))</x:f>
      </x:c>
      <x:c r="K58" s="20"/>
      <x:c r="L58" s="16" t="str">
        <x:f>IF(D58="","",IF(B58="","Add date",IF(COUNT(E58,G58)&lt;2,"Add quantity or price",IF(OR(E58&lt;0,G58&lt;0),"Check quantity or price",IF(I58="","Choose status",IF(AND(I58="Purchased",K58=""),"Record pantry lot",IF(COUNTIFS($A$7:$A$106,A58)&gt;1,"Check purchase ID",IF(AND(K58&lt;&gt;"",COUNTIF('PantryFlow'!$A$7:$A$106,K58)&lt;&gt;1),"Check pantry lot","Ready"))))))))</x:f>
      </x:c>
    </x:row>
    <x:row r="59" ht="25" customHeight="1">
      <x:c r="A59" s="19"/>
      <x:c r="B59" s="21"/>
      <x:c r="C59" s="19"/>
      <x:c r="D59" s="19"/>
      <x:c r="E59" s="19"/>
      <x:c r="F59" s="19"/>
      <x:c r="G59" s="23"/>
      <x:c r="H59" s="19"/>
      <x:c r="I59" s="19"/>
      <x:c r="J59" s="25" t="str">
        <x:f>IF(D59="","",IF(OR(COUNT(E59,G59)&lt;2,E59&lt;0,G59&lt;0),"",E59*G59))</x:f>
      </x:c>
      <x:c r="K59" s="19"/>
      <x:c r="L59" s="15" t="str">
        <x:f>IF(D59="","",IF(B59="","Add date",IF(COUNT(E59,G59)&lt;2,"Add quantity or price",IF(OR(E59&lt;0,G59&lt;0),"Check quantity or price",IF(I59="","Choose status",IF(AND(I59="Purchased",K59=""),"Record pantry lot",IF(COUNTIFS($A$7:$A$106,A59)&gt;1,"Check purchase ID",IF(AND(K59&lt;&gt;"",COUNTIF('PantryFlow'!$A$7:$A$106,K59)&lt;&gt;1),"Check pantry lot","Ready"))))))))</x:f>
      </x:c>
    </x:row>
    <x:row r="60" ht="25" customHeight="1">
      <x:c r="A60" s="20"/>
      <x:c r="B60" s="22"/>
      <x:c r="C60" s="20"/>
      <x:c r="D60" s="20"/>
      <x:c r="E60" s="20"/>
      <x:c r="F60" s="20"/>
      <x:c r="G60" s="24"/>
      <x:c r="H60" s="20"/>
      <x:c r="I60" s="20"/>
      <x:c r="J60" s="26" t="str">
        <x:f>IF(D60="","",IF(OR(COUNT(E60,G60)&lt;2,E60&lt;0,G60&lt;0),"",E60*G60))</x:f>
      </x:c>
      <x:c r="K60" s="20"/>
      <x:c r="L60" s="16" t="str">
        <x:f>IF(D60="","",IF(B60="","Add date",IF(COUNT(E60,G60)&lt;2,"Add quantity or price",IF(OR(E60&lt;0,G60&lt;0),"Check quantity or price",IF(I60="","Choose status",IF(AND(I60="Purchased",K60=""),"Record pantry lot",IF(COUNTIFS($A$7:$A$106,A60)&gt;1,"Check purchase ID",IF(AND(K60&lt;&gt;"",COUNTIF('PantryFlow'!$A$7:$A$106,K60)&lt;&gt;1),"Check pantry lot","Ready"))))))))</x:f>
      </x:c>
    </x:row>
    <x:row r="61" ht="25" customHeight="1">
      <x:c r="A61" s="19"/>
      <x:c r="B61" s="21"/>
      <x:c r="C61" s="19"/>
      <x:c r="D61" s="19"/>
      <x:c r="E61" s="19"/>
      <x:c r="F61" s="19"/>
      <x:c r="G61" s="23"/>
      <x:c r="H61" s="19"/>
      <x:c r="I61" s="19"/>
      <x:c r="J61" s="25" t="str">
        <x:f>IF(D61="","",IF(OR(COUNT(E61,G61)&lt;2,E61&lt;0,G61&lt;0),"",E61*G61))</x:f>
      </x:c>
      <x:c r="K61" s="19"/>
      <x:c r="L61" s="15" t="str">
        <x:f>IF(D61="","",IF(B61="","Add date",IF(COUNT(E61,G61)&lt;2,"Add quantity or price",IF(OR(E61&lt;0,G61&lt;0),"Check quantity or price",IF(I61="","Choose status",IF(AND(I61="Purchased",K61=""),"Record pantry lot",IF(COUNTIFS($A$7:$A$106,A61)&gt;1,"Check purchase ID",IF(AND(K61&lt;&gt;"",COUNTIF('PantryFlow'!$A$7:$A$106,K61)&lt;&gt;1),"Check pantry lot","Ready"))))))))</x:f>
      </x:c>
    </x:row>
    <x:row r="62" ht="25" customHeight="1">
      <x:c r="A62" s="20"/>
      <x:c r="B62" s="22"/>
      <x:c r="C62" s="20"/>
      <x:c r="D62" s="20"/>
      <x:c r="E62" s="20"/>
      <x:c r="F62" s="20"/>
      <x:c r="G62" s="24"/>
      <x:c r="H62" s="20"/>
      <x:c r="I62" s="20"/>
      <x:c r="J62" s="26" t="str">
        <x:f>IF(D62="","",IF(OR(COUNT(E62,G62)&lt;2,E62&lt;0,G62&lt;0),"",E62*G62))</x:f>
      </x:c>
      <x:c r="K62" s="20"/>
      <x:c r="L62" s="16" t="str">
        <x:f>IF(D62="","",IF(B62="","Add date",IF(COUNT(E62,G62)&lt;2,"Add quantity or price",IF(OR(E62&lt;0,G62&lt;0),"Check quantity or price",IF(I62="","Choose status",IF(AND(I62="Purchased",K62=""),"Record pantry lot",IF(COUNTIFS($A$7:$A$106,A62)&gt;1,"Check purchase ID",IF(AND(K62&lt;&gt;"",COUNTIF('PantryFlow'!$A$7:$A$106,K62)&lt;&gt;1),"Check pantry lot","Ready"))))))))</x:f>
      </x:c>
    </x:row>
    <x:row r="63" ht="25" customHeight="1">
      <x:c r="A63" s="19"/>
      <x:c r="B63" s="21"/>
      <x:c r="C63" s="19"/>
      <x:c r="D63" s="19"/>
      <x:c r="E63" s="19"/>
      <x:c r="F63" s="19"/>
      <x:c r="G63" s="23"/>
      <x:c r="H63" s="19"/>
      <x:c r="I63" s="19"/>
      <x:c r="J63" s="25" t="str">
        <x:f>IF(D63="","",IF(OR(COUNT(E63,G63)&lt;2,E63&lt;0,G63&lt;0),"",E63*G63))</x:f>
      </x:c>
      <x:c r="K63" s="19"/>
      <x:c r="L63" s="15" t="str">
        <x:f>IF(D63="","",IF(B63="","Add date",IF(COUNT(E63,G63)&lt;2,"Add quantity or price",IF(OR(E63&lt;0,G63&lt;0),"Check quantity or price",IF(I63="","Choose status",IF(AND(I63="Purchased",K63=""),"Record pantry lot",IF(COUNTIFS($A$7:$A$106,A63)&gt;1,"Check purchase ID",IF(AND(K63&lt;&gt;"",COUNTIF('PantryFlow'!$A$7:$A$106,K63)&lt;&gt;1),"Check pantry lot","Ready"))))))))</x:f>
      </x:c>
    </x:row>
    <x:row r="64" ht="25" customHeight="1">
      <x:c r="A64" s="20"/>
      <x:c r="B64" s="22"/>
      <x:c r="C64" s="20"/>
      <x:c r="D64" s="20"/>
      <x:c r="E64" s="20"/>
      <x:c r="F64" s="20"/>
      <x:c r="G64" s="24"/>
      <x:c r="H64" s="20"/>
      <x:c r="I64" s="20"/>
      <x:c r="J64" s="26" t="str">
        <x:f>IF(D64="","",IF(OR(COUNT(E64,G64)&lt;2,E64&lt;0,G64&lt;0),"",E64*G64))</x:f>
      </x:c>
      <x:c r="K64" s="20"/>
      <x:c r="L64" s="16" t="str">
        <x:f>IF(D64="","",IF(B64="","Add date",IF(COUNT(E64,G64)&lt;2,"Add quantity or price",IF(OR(E64&lt;0,G64&lt;0),"Check quantity or price",IF(I64="","Choose status",IF(AND(I64="Purchased",K64=""),"Record pantry lot",IF(COUNTIFS($A$7:$A$106,A64)&gt;1,"Check purchase ID",IF(AND(K64&lt;&gt;"",COUNTIF('PantryFlow'!$A$7:$A$106,K64)&lt;&gt;1),"Check pantry lot","Ready"))))))))</x:f>
      </x:c>
    </x:row>
    <x:row r="65" ht="25" customHeight="1">
      <x:c r="A65" s="19"/>
      <x:c r="B65" s="21"/>
      <x:c r="C65" s="19"/>
      <x:c r="D65" s="19"/>
      <x:c r="E65" s="19"/>
      <x:c r="F65" s="19"/>
      <x:c r="G65" s="23"/>
      <x:c r="H65" s="19"/>
      <x:c r="I65" s="19"/>
      <x:c r="J65" s="25" t="str">
        <x:f>IF(D65="","",IF(OR(COUNT(E65,G65)&lt;2,E65&lt;0,G65&lt;0),"",E65*G65))</x:f>
      </x:c>
      <x:c r="K65" s="19"/>
      <x:c r="L65" s="15" t="str">
        <x:f>IF(D65="","",IF(B65="","Add date",IF(COUNT(E65,G65)&lt;2,"Add quantity or price",IF(OR(E65&lt;0,G65&lt;0),"Check quantity or price",IF(I65="","Choose status",IF(AND(I65="Purchased",K65=""),"Record pantry lot",IF(COUNTIFS($A$7:$A$106,A65)&gt;1,"Check purchase ID",IF(AND(K65&lt;&gt;"",COUNTIF('PantryFlow'!$A$7:$A$106,K65)&lt;&gt;1),"Check pantry lot","Ready"))))))))</x:f>
      </x:c>
    </x:row>
    <x:row r="66" ht="25" customHeight="1">
      <x:c r="A66" s="20"/>
      <x:c r="B66" s="22"/>
      <x:c r="C66" s="20"/>
      <x:c r="D66" s="20"/>
      <x:c r="E66" s="20"/>
      <x:c r="F66" s="20"/>
      <x:c r="G66" s="24"/>
      <x:c r="H66" s="20"/>
      <x:c r="I66" s="20"/>
      <x:c r="J66" s="26" t="str">
        <x:f>IF(D66="","",IF(OR(COUNT(E66,G66)&lt;2,E66&lt;0,G66&lt;0),"",E66*G66))</x:f>
      </x:c>
      <x:c r="K66" s="20"/>
      <x:c r="L66" s="16" t="str">
        <x:f>IF(D66="","",IF(B66="","Add date",IF(COUNT(E66,G66)&lt;2,"Add quantity or price",IF(OR(E66&lt;0,G66&lt;0),"Check quantity or price",IF(I66="","Choose status",IF(AND(I66="Purchased",K66=""),"Record pantry lot",IF(COUNTIFS($A$7:$A$106,A66)&gt;1,"Check purchase ID",IF(AND(K66&lt;&gt;"",COUNTIF('PantryFlow'!$A$7:$A$106,K66)&lt;&gt;1),"Check pantry lot","Ready"))))))))</x:f>
      </x:c>
    </x:row>
    <x:row r="67" ht="25" customHeight="1">
      <x:c r="A67" s="19"/>
      <x:c r="B67" s="21"/>
      <x:c r="C67" s="19"/>
      <x:c r="D67" s="19"/>
      <x:c r="E67" s="19"/>
      <x:c r="F67" s="19"/>
      <x:c r="G67" s="23"/>
      <x:c r="H67" s="19"/>
      <x:c r="I67" s="19"/>
      <x:c r="J67" s="25" t="str">
        <x:f>IF(D67="","",IF(OR(COUNT(E67,G67)&lt;2,E67&lt;0,G67&lt;0),"",E67*G67))</x:f>
      </x:c>
      <x:c r="K67" s="19"/>
      <x:c r="L67" s="15" t="str">
        <x:f>IF(D67="","",IF(B67="","Add date",IF(COUNT(E67,G67)&lt;2,"Add quantity or price",IF(OR(E67&lt;0,G67&lt;0),"Check quantity or price",IF(I67="","Choose status",IF(AND(I67="Purchased",K67=""),"Record pantry lot",IF(COUNTIFS($A$7:$A$106,A67)&gt;1,"Check purchase ID",IF(AND(K67&lt;&gt;"",COUNTIF('PantryFlow'!$A$7:$A$106,K67)&lt;&gt;1),"Check pantry lot","Ready"))))))))</x:f>
      </x:c>
    </x:row>
    <x:row r="68" ht="25" customHeight="1">
      <x:c r="A68" s="20"/>
      <x:c r="B68" s="22"/>
      <x:c r="C68" s="20"/>
      <x:c r="D68" s="20"/>
      <x:c r="E68" s="20"/>
      <x:c r="F68" s="20"/>
      <x:c r="G68" s="24"/>
      <x:c r="H68" s="20"/>
      <x:c r="I68" s="20"/>
      <x:c r="J68" s="26" t="str">
        <x:f>IF(D68="","",IF(OR(COUNT(E68,G68)&lt;2,E68&lt;0,G68&lt;0),"",E68*G68))</x:f>
      </x:c>
      <x:c r="K68" s="20"/>
      <x:c r="L68" s="16" t="str">
        <x:f>IF(D68="","",IF(B68="","Add date",IF(COUNT(E68,G68)&lt;2,"Add quantity or price",IF(OR(E68&lt;0,G68&lt;0),"Check quantity or price",IF(I68="","Choose status",IF(AND(I68="Purchased",K68=""),"Record pantry lot",IF(COUNTIFS($A$7:$A$106,A68)&gt;1,"Check purchase ID",IF(AND(K68&lt;&gt;"",COUNTIF('PantryFlow'!$A$7:$A$106,K68)&lt;&gt;1),"Check pantry lot","Ready"))))))))</x:f>
      </x:c>
    </x:row>
    <x:row r="69" ht="25" customHeight="1">
      <x:c r="A69" s="19"/>
      <x:c r="B69" s="21"/>
      <x:c r="C69" s="19"/>
      <x:c r="D69" s="19"/>
      <x:c r="E69" s="19"/>
      <x:c r="F69" s="19"/>
      <x:c r="G69" s="23"/>
      <x:c r="H69" s="19"/>
      <x:c r="I69" s="19"/>
      <x:c r="J69" s="25" t="str">
        <x:f>IF(D69="","",IF(OR(COUNT(E69,G69)&lt;2,E69&lt;0,G69&lt;0),"",E69*G69))</x:f>
      </x:c>
      <x:c r="K69" s="19"/>
      <x:c r="L69" s="15" t="str">
        <x:f>IF(D69="","",IF(B69="","Add date",IF(COUNT(E69,G69)&lt;2,"Add quantity or price",IF(OR(E69&lt;0,G69&lt;0),"Check quantity or price",IF(I69="","Choose status",IF(AND(I69="Purchased",K69=""),"Record pantry lot",IF(COUNTIFS($A$7:$A$106,A69)&gt;1,"Check purchase ID",IF(AND(K69&lt;&gt;"",COUNTIF('PantryFlow'!$A$7:$A$106,K69)&lt;&gt;1),"Check pantry lot","Ready"))))))))</x:f>
      </x:c>
    </x:row>
    <x:row r="70" ht="25" customHeight="1">
      <x:c r="A70" s="20"/>
      <x:c r="B70" s="22"/>
      <x:c r="C70" s="20"/>
      <x:c r="D70" s="20"/>
      <x:c r="E70" s="20"/>
      <x:c r="F70" s="20"/>
      <x:c r="G70" s="24"/>
      <x:c r="H70" s="20"/>
      <x:c r="I70" s="20"/>
      <x:c r="J70" s="26" t="str">
        <x:f>IF(D70="","",IF(OR(COUNT(E70,G70)&lt;2,E70&lt;0,G70&lt;0),"",E70*G70))</x:f>
      </x:c>
      <x:c r="K70" s="20"/>
      <x:c r="L70" s="16" t="str">
        <x:f>IF(D70="","",IF(B70="","Add date",IF(COUNT(E70,G70)&lt;2,"Add quantity or price",IF(OR(E70&lt;0,G70&lt;0),"Check quantity or price",IF(I70="","Choose status",IF(AND(I70="Purchased",K70=""),"Record pantry lot",IF(COUNTIFS($A$7:$A$106,A70)&gt;1,"Check purchase ID",IF(AND(K70&lt;&gt;"",COUNTIF('PantryFlow'!$A$7:$A$106,K70)&lt;&gt;1),"Check pantry lot","Ready"))))))))</x:f>
      </x:c>
    </x:row>
    <x:row r="71" ht="25" customHeight="1">
      <x:c r="A71" s="19"/>
      <x:c r="B71" s="21"/>
      <x:c r="C71" s="19"/>
      <x:c r="D71" s="19"/>
      <x:c r="E71" s="19"/>
      <x:c r="F71" s="19"/>
      <x:c r="G71" s="23"/>
      <x:c r="H71" s="19"/>
      <x:c r="I71" s="19"/>
      <x:c r="J71" s="25" t="str">
        <x:f>IF(D71="","",IF(OR(COUNT(E71,G71)&lt;2,E71&lt;0,G71&lt;0),"",E71*G71))</x:f>
      </x:c>
      <x:c r="K71" s="19"/>
      <x:c r="L71" s="15" t="str">
        <x:f>IF(D71="","",IF(B71="","Add date",IF(COUNT(E71,G71)&lt;2,"Add quantity or price",IF(OR(E71&lt;0,G71&lt;0),"Check quantity or price",IF(I71="","Choose status",IF(AND(I71="Purchased",K71=""),"Record pantry lot",IF(COUNTIFS($A$7:$A$106,A71)&gt;1,"Check purchase ID",IF(AND(K71&lt;&gt;"",COUNTIF('PantryFlow'!$A$7:$A$106,K71)&lt;&gt;1),"Check pantry lot","Ready"))))))))</x:f>
      </x:c>
    </x:row>
    <x:row r="72" ht="25" customHeight="1">
      <x:c r="A72" s="20"/>
      <x:c r="B72" s="22"/>
      <x:c r="C72" s="20"/>
      <x:c r="D72" s="20"/>
      <x:c r="E72" s="20"/>
      <x:c r="F72" s="20"/>
      <x:c r="G72" s="24"/>
      <x:c r="H72" s="20"/>
      <x:c r="I72" s="20"/>
      <x:c r="J72" s="26" t="str">
        <x:f>IF(D72="","",IF(OR(COUNT(E72,G72)&lt;2,E72&lt;0,G72&lt;0),"",E72*G72))</x:f>
      </x:c>
      <x:c r="K72" s="20"/>
      <x:c r="L72" s="16" t="str">
        <x:f>IF(D72="","",IF(B72="","Add date",IF(COUNT(E72,G72)&lt;2,"Add quantity or price",IF(OR(E72&lt;0,G72&lt;0),"Check quantity or price",IF(I72="","Choose status",IF(AND(I72="Purchased",K72=""),"Record pantry lot",IF(COUNTIFS($A$7:$A$106,A72)&gt;1,"Check purchase ID",IF(AND(K72&lt;&gt;"",COUNTIF('PantryFlow'!$A$7:$A$106,K72)&lt;&gt;1),"Check pantry lot","Ready"))))))))</x:f>
      </x:c>
    </x:row>
    <x:row r="73" ht="25" customHeight="1">
      <x:c r="A73" s="19"/>
      <x:c r="B73" s="21"/>
      <x:c r="C73" s="19"/>
      <x:c r="D73" s="19"/>
      <x:c r="E73" s="19"/>
      <x:c r="F73" s="19"/>
      <x:c r="G73" s="23"/>
      <x:c r="H73" s="19"/>
      <x:c r="I73" s="19"/>
      <x:c r="J73" s="25" t="str">
        <x:f>IF(D73="","",IF(OR(COUNT(E73,G73)&lt;2,E73&lt;0,G73&lt;0),"",E73*G73))</x:f>
      </x:c>
      <x:c r="K73" s="19"/>
      <x:c r="L73" s="15" t="str">
        <x:f>IF(D73="","",IF(B73="","Add date",IF(COUNT(E73,G73)&lt;2,"Add quantity or price",IF(OR(E73&lt;0,G73&lt;0),"Check quantity or price",IF(I73="","Choose status",IF(AND(I73="Purchased",K73=""),"Record pantry lot",IF(COUNTIFS($A$7:$A$106,A73)&gt;1,"Check purchase ID",IF(AND(K73&lt;&gt;"",COUNTIF('PantryFlow'!$A$7:$A$106,K73)&lt;&gt;1),"Check pantry lot","Ready"))))))))</x:f>
      </x:c>
    </x:row>
    <x:row r="74" ht="25" customHeight="1">
      <x:c r="A74" s="20"/>
      <x:c r="B74" s="22"/>
      <x:c r="C74" s="20"/>
      <x:c r="D74" s="20"/>
      <x:c r="E74" s="20"/>
      <x:c r="F74" s="20"/>
      <x:c r="G74" s="24"/>
      <x:c r="H74" s="20"/>
      <x:c r="I74" s="20"/>
      <x:c r="J74" s="26" t="str">
        <x:f>IF(D74="","",IF(OR(COUNT(E74,G74)&lt;2,E74&lt;0,G74&lt;0),"",E74*G74))</x:f>
      </x:c>
      <x:c r="K74" s="20"/>
      <x:c r="L74" s="16" t="str">
        <x:f>IF(D74="","",IF(B74="","Add date",IF(COUNT(E74,G74)&lt;2,"Add quantity or price",IF(OR(E74&lt;0,G74&lt;0),"Check quantity or price",IF(I74="","Choose status",IF(AND(I74="Purchased",K74=""),"Record pantry lot",IF(COUNTIFS($A$7:$A$106,A74)&gt;1,"Check purchase ID",IF(AND(K74&lt;&gt;"",COUNTIF('PantryFlow'!$A$7:$A$106,K74)&lt;&gt;1),"Check pantry lot","Ready"))))))))</x:f>
      </x:c>
    </x:row>
    <x:row r="75" ht="25" customHeight="1">
      <x:c r="A75" s="19"/>
      <x:c r="B75" s="21"/>
      <x:c r="C75" s="19"/>
      <x:c r="D75" s="19"/>
      <x:c r="E75" s="19"/>
      <x:c r="F75" s="19"/>
      <x:c r="G75" s="23"/>
      <x:c r="H75" s="19"/>
      <x:c r="I75" s="19"/>
      <x:c r="J75" s="25" t="str">
        <x:f>IF(D75="","",IF(OR(COUNT(E75,G75)&lt;2,E75&lt;0,G75&lt;0),"",E75*G75))</x:f>
      </x:c>
      <x:c r="K75" s="19"/>
      <x:c r="L75" s="15" t="str">
        <x:f>IF(D75="","",IF(B75="","Add date",IF(COUNT(E75,G75)&lt;2,"Add quantity or price",IF(OR(E75&lt;0,G75&lt;0),"Check quantity or price",IF(I75="","Choose status",IF(AND(I75="Purchased",K75=""),"Record pantry lot",IF(COUNTIFS($A$7:$A$106,A75)&gt;1,"Check purchase ID",IF(AND(K75&lt;&gt;"",COUNTIF('PantryFlow'!$A$7:$A$106,K75)&lt;&gt;1),"Check pantry lot","Ready"))))))))</x:f>
      </x:c>
    </x:row>
    <x:row r="76" ht="25" customHeight="1">
      <x:c r="A76" s="20"/>
      <x:c r="B76" s="22"/>
      <x:c r="C76" s="20"/>
      <x:c r="D76" s="20"/>
      <x:c r="E76" s="20"/>
      <x:c r="F76" s="20"/>
      <x:c r="G76" s="24"/>
      <x:c r="H76" s="20"/>
      <x:c r="I76" s="20"/>
      <x:c r="J76" s="26" t="str">
        <x:f>IF(D76="","",IF(OR(COUNT(E76,G76)&lt;2,E76&lt;0,G76&lt;0),"",E76*G76))</x:f>
      </x:c>
      <x:c r="K76" s="20"/>
      <x:c r="L76" s="16" t="str">
        <x:f>IF(D76="","",IF(B76="","Add date",IF(COUNT(E76,G76)&lt;2,"Add quantity or price",IF(OR(E76&lt;0,G76&lt;0),"Check quantity or price",IF(I76="","Choose status",IF(AND(I76="Purchased",K76=""),"Record pantry lot",IF(COUNTIFS($A$7:$A$106,A76)&gt;1,"Check purchase ID",IF(AND(K76&lt;&gt;"",COUNTIF('PantryFlow'!$A$7:$A$106,K76)&lt;&gt;1),"Check pantry lot","Ready"))))))))</x:f>
      </x:c>
    </x:row>
    <x:row r="77" ht="25" customHeight="1">
      <x:c r="A77" s="19"/>
      <x:c r="B77" s="21"/>
      <x:c r="C77" s="19"/>
      <x:c r="D77" s="19"/>
      <x:c r="E77" s="19"/>
      <x:c r="F77" s="19"/>
      <x:c r="G77" s="23"/>
      <x:c r="H77" s="19"/>
      <x:c r="I77" s="19"/>
      <x:c r="J77" s="25" t="str">
        <x:f>IF(D77="","",IF(OR(COUNT(E77,G77)&lt;2,E77&lt;0,G77&lt;0),"",E77*G77))</x:f>
      </x:c>
      <x:c r="K77" s="19"/>
      <x:c r="L77" s="15" t="str">
        <x:f>IF(D77="","",IF(B77="","Add date",IF(COUNT(E77,G77)&lt;2,"Add quantity or price",IF(OR(E77&lt;0,G77&lt;0),"Check quantity or price",IF(I77="","Choose status",IF(AND(I77="Purchased",K77=""),"Record pantry lot",IF(COUNTIFS($A$7:$A$106,A77)&gt;1,"Check purchase ID",IF(AND(K77&lt;&gt;"",COUNTIF('PantryFlow'!$A$7:$A$106,K77)&lt;&gt;1),"Check pantry lot","Ready"))))))))</x:f>
      </x:c>
    </x:row>
    <x:row r="78" ht="25" customHeight="1">
      <x:c r="A78" s="20"/>
      <x:c r="B78" s="22"/>
      <x:c r="C78" s="20"/>
      <x:c r="D78" s="20"/>
      <x:c r="E78" s="20"/>
      <x:c r="F78" s="20"/>
      <x:c r="G78" s="24"/>
      <x:c r="H78" s="20"/>
      <x:c r="I78" s="20"/>
      <x:c r="J78" s="26" t="str">
        <x:f>IF(D78="","",IF(OR(COUNT(E78,G78)&lt;2,E78&lt;0,G78&lt;0),"",E78*G78))</x:f>
      </x:c>
      <x:c r="K78" s="20"/>
      <x:c r="L78" s="16" t="str">
        <x:f>IF(D78="","",IF(B78="","Add date",IF(COUNT(E78,G78)&lt;2,"Add quantity or price",IF(OR(E78&lt;0,G78&lt;0),"Check quantity or price",IF(I78="","Choose status",IF(AND(I78="Purchased",K78=""),"Record pantry lot",IF(COUNTIFS($A$7:$A$106,A78)&gt;1,"Check purchase ID",IF(AND(K78&lt;&gt;"",COUNTIF('PantryFlow'!$A$7:$A$106,K78)&lt;&gt;1),"Check pantry lot","Ready"))))))))</x:f>
      </x:c>
    </x:row>
    <x:row r="79" ht="25" customHeight="1">
      <x:c r="A79" s="19"/>
      <x:c r="B79" s="21"/>
      <x:c r="C79" s="19"/>
      <x:c r="D79" s="19"/>
      <x:c r="E79" s="19"/>
      <x:c r="F79" s="19"/>
      <x:c r="G79" s="23"/>
      <x:c r="H79" s="19"/>
      <x:c r="I79" s="19"/>
      <x:c r="J79" s="25" t="str">
        <x:f>IF(D79="","",IF(OR(COUNT(E79,G79)&lt;2,E79&lt;0,G79&lt;0),"",E79*G79))</x:f>
      </x:c>
      <x:c r="K79" s="19"/>
      <x:c r="L79" s="15" t="str">
        <x:f>IF(D79="","",IF(B79="","Add date",IF(COUNT(E79,G79)&lt;2,"Add quantity or price",IF(OR(E79&lt;0,G79&lt;0),"Check quantity or price",IF(I79="","Choose status",IF(AND(I79="Purchased",K79=""),"Record pantry lot",IF(COUNTIFS($A$7:$A$106,A79)&gt;1,"Check purchase ID",IF(AND(K79&lt;&gt;"",COUNTIF('PantryFlow'!$A$7:$A$106,K79)&lt;&gt;1),"Check pantry lot","Ready"))))))))</x:f>
      </x:c>
    </x:row>
    <x:row r="80" ht="25" customHeight="1">
      <x:c r="A80" s="20"/>
      <x:c r="B80" s="22"/>
      <x:c r="C80" s="20"/>
      <x:c r="D80" s="20"/>
      <x:c r="E80" s="20"/>
      <x:c r="F80" s="20"/>
      <x:c r="G80" s="24"/>
      <x:c r="H80" s="20"/>
      <x:c r="I80" s="20"/>
      <x:c r="J80" s="26" t="str">
        <x:f>IF(D80="","",IF(OR(COUNT(E80,G80)&lt;2,E80&lt;0,G80&lt;0),"",E80*G80))</x:f>
      </x:c>
      <x:c r="K80" s="20"/>
      <x:c r="L80" s="16" t="str">
        <x:f>IF(D80="","",IF(B80="","Add date",IF(COUNT(E80,G80)&lt;2,"Add quantity or price",IF(OR(E80&lt;0,G80&lt;0),"Check quantity or price",IF(I80="","Choose status",IF(AND(I80="Purchased",K80=""),"Record pantry lot",IF(COUNTIFS($A$7:$A$106,A80)&gt;1,"Check purchase ID",IF(AND(K80&lt;&gt;"",COUNTIF('PantryFlow'!$A$7:$A$106,K80)&lt;&gt;1),"Check pantry lot","Ready"))))))))</x:f>
      </x:c>
    </x:row>
    <x:row r="81" ht="25" customHeight="1">
      <x:c r="A81" s="19"/>
      <x:c r="B81" s="21"/>
      <x:c r="C81" s="19"/>
      <x:c r="D81" s="19"/>
      <x:c r="E81" s="19"/>
      <x:c r="F81" s="19"/>
      <x:c r="G81" s="23"/>
      <x:c r="H81" s="19"/>
      <x:c r="I81" s="19"/>
      <x:c r="J81" s="25" t="str">
        <x:f>IF(D81="","",IF(OR(COUNT(E81,G81)&lt;2,E81&lt;0,G81&lt;0),"",E81*G81))</x:f>
      </x:c>
      <x:c r="K81" s="19"/>
      <x:c r="L81" s="15" t="str">
        <x:f>IF(D81="","",IF(B81="","Add date",IF(COUNT(E81,G81)&lt;2,"Add quantity or price",IF(OR(E81&lt;0,G81&lt;0),"Check quantity or price",IF(I81="","Choose status",IF(AND(I81="Purchased",K81=""),"Record pantry lot",IF(COUNTIFS($A$7:$A$106,A81)&gt;1,"Check purchase ID",IF(AND(K81&lt;&gt;"",COUNTIF('PantryFlow'!$A$7:$A$106,K81)&lt;&gt;1),"Check pantry lot","Ready"))))))))</x:f>
      </x:c>
    </x:row>
    <x:row r="82" ht="25" customHeight="1">
      <x:c r="A82" s="20"/>
      <x:c r="B82" s="22"/>
      <x:c r="C82" s="20"/>
      <x:c r="D82" s="20"/>
      <x:c r="E82" s="20"/>
      <x:c r="F82" s="20"/>
      <x:c r="G82" s="24"/>
      <x:c r="H82" s="20"/>
      <x:c r="I82" s="20"/>
      <x:c r="J82" s="26" t="str">
        <x:f>IF(D82="","",IF(OR(COUNT(E82,G82)&lt;2,E82&lt;0,G82&lt;0),"",E82*G82))</x:f>
      </x:c>
      <x:c r="K82" s="20"/>
      <x:c r="L82" s="16" t="str">
        <x:f>IF(D82="","",IF(B82="","Add date",IF(COUNT(E82,G82)&lt;2,"Add quantity or price",IF(OR(E82&lt;0,G82&lt;0),"Check quantity or price",IF(I82="","Choose status",IF(AND(I82="Purchased",K82=""),"Record pantry lot",IF(COUNTIFS($A$7:$A$106,A82)&gt;1,"Check purchase ID",IF(AND(K82&lt;&gt;"",COUNTIF('PantryFlow'!$A$7:$A$106,K82)&lt;&gt;1),"Check pantry lot","Ready"))))))))</x:f>
      </x:c>
    </x:row>
    <x:row r="83" ht="25" customHeight="1">
      <x:c r="A83" s="19"/>
      <x:c r="B83" s="21"/>
      <x:c r="C83" s="19"/>
      <x:c r="D83" s="19"/>
      <x:c r="E83" s="19"/>
      <x:c r="F83" s="19"/>
      <x:c r="G83" s="23"/>
      <x:c r="H83" s="19"/>
      <x:c r="I83" s="19"/>
      <x:c r="J83" s="25" t="str">
        <x:f>IF(D83="","",IF(OR(COUNT(E83,G83)&lt;2,E83&lt;0,G83&lt;0),"",E83*G83))</x:f>
      </x:c>
      <x:c r="K83" s="19"/>
      <x:c r="L83" s="15" t="str">
        <x:f>IF(D83="","",IF(B83="","Add date",IF(COUNT(E83,G83)&lt;2,"Add quantity or price",IF(OR(E83&lt;0,G83&lt;0),"Check quantity or price",IF(I83="","Choose status",IF(AND(I83="Purchased",K83=""),"Record pantry lot",IF(COUNTIFS($A$7:$A$106,A83)&gt;1,"Check purchase ID",IF(AND(K83&lt;&gt;"",COUNTIF('PantryFlow'!$A$7:$A$106,K83)&lt;&gt;1),"Check pantry lot","Ready"))))))))</x:f>
      </x:c>
    </x:row>
    <x:row r="84" ht="25" customHeight="1">
      <x:c r="A84" s="20"/>
      <x:c r="B84" s="22"/>
      <x:c r="C84" s="20"/>
      <x:c r="D84" s="20"/>
      <x:c r="E84" s="20"/>
      <x:c r="F84" s="20"/>
      <x:c r="G84" s="24"/>
      <x:c r="H84" s="20"/>
      <x:c r="I84" s="20"/>
      <x:c r="J84" s="26" t="str">
        <x:f>IF(D84="","",IF(OR(COUNT(E84,G84)&lt;2,E84&lt;0,G84&lt;0),"",E84*G84))</x:f>
      </x:c>
      <x:c r="K84" s="20"/>
      <x:c r="L84" s="16" t="str">
        <x:f>IF(D84="","",IF(B84="","Add date",IF(COUNT(E84,G84)&lt;2,"Add quantity or price",IF(OR(E84&lt;0,G84&lt;0),"Check quantity or price",IF(I84="","Choose status",IF(AND(I84="Purchased",K84=""),"Record pantry lot",IF(COUNTIFS($A$7:$A$106,A84)&gt;1,"Check purchase ID",IF(AND(K84&lt;&gt;"",COUNTIF('PantryFlow'!$A$7:$A$106,K84)&lt;&gt;1),"Check pantry lot","Ready"))))))))</x:f>
      </x:c>
    </x:row>
    <x:row r="85" ht="25" customHeight="1">
      <x:c r="A85" s="19"/>
      <x:c r="B85" s="21"/>
      <x:c r="C85" s="19"/>
      <x:c r="D85" s="19"/>
      <x:c r="E85" s="19"/>
      <x:c r="F85" s="19"/>
      <x:c r="G85" s="23"/>
      <x:c r="H85" s="19"/>
      <x:c r="I85" s="19"/>
      <x:c r="J85" s="25" t="str">
        <x:f>IF(D85="","",IF(OR(COUNT(E85,G85)&lt;2,E85&lt;0,G85&lt;0),"",E85*G85))</x:f>
      </x:c>
      <x:c r="K85" s="19"/>
      <x:c r="L85" s="15" t="str">
        <x:f>IF(D85="","",IF(B85="","Add date",IF(COUNT(E85,G85)&lt;2,"Add quantity or price",IF(OR(E85&lt;0,G85&lt;0),"Check quantity or price",IF(I85="","Choose status",IF(AND(I85="Purchased",K85=""),"Record pantry lot",IF(COUNTIFS($A$7:$A$106,A85)&gt;1,"Check purchase ID",IF(AND(K85&lt;&gt;"",COUNTIF('PantryFlow'!$A$7:$A$106,K85)&lt;&gt;1),"Check pantry lot","Ready"))))))))</x:f>
      </x:c>
    </x:row>
    <x:row r="86" ht="25" customHeight="1">
      <x:c r="A86" s="20"/>
      <x:c r="B86" s="22"/>
      <x:c r="C86" s="20"/>
      <x:c r="D86" s="20"/>
      <x:c r="E86" s="20"/>
      <x:c r="F86" s="20"/>
      <x:c r="G86" s="24"/>
      <x:c r="H86" s="20"/>
      <x:c r="I86" s="20"/>
      <x:c r="J86" s="26" t="str">
        <x:f>IF(D86="","",IF(OR(COUNT(E86,G86)&lt;2,E86&lt;0,G86&lt;0),"",E86*G86))</x:f>
      </x:c>
      <x:c r="K86" s="20"/>
      <x:c r="L86" s="16" t="str">
        <x:f>IF(D86="","",IF(B86="","Add date",IF(COUNT(E86,G86)&lt;2,"Add quantity or price",IF(OR(E86&lt;0,G86&lt;0),"Check quantity or price",IF(I86="","Choose status",IF(AND(I86="Purchased",K86=""),"Record pantry lot",IF(COUNTIFS($A$7:$A$106,A86)&gt;1,"Check purchase ID",IF(AND(K86&lt;&gt;"",COUNTIF('PantryFlow'!$A$7:$A$106,K86)&lt;&gt;1),"Check pantry lot","Ready"))))))))</x:f>
      </x:c>
    </x:row>
    <x:row r="87" ht="25" customHeight="1">
      <x:c r="A87" s="19"/>
      <x:c r="B87" s="21"/>
      <x:c r="C87" s="19"/>
      <x:c r="D87" s="19"/>
      <x:c r="E87" s="19"/>
      <x:c r="F87" s="19"/>
      <x:c r="G87" s="23"/>
      <x:c r="H87" s="19"/>
      <x:c r="I87" s="19"/>
      <x:c r="J87" s="25" t="str">
        <x:f>IF(D87="","",IF(OR(COUNT(E87,G87)&lt;2,E87&lt;0,G87&lt;0),"",E87*G87))</x:f>
      </x:c>
      <x:c r="K87" s="19"/>
      <x:c r="L87" s="15" t="str">
        <x:f>IF(D87="","",IF(B87="","Add date",IF(COUNT(E87,G87)&lt;2,"Add quantity or price",IF(OR(E87&lt;0,G87&lt;0),"Check quantity or price",IF(I87="","Choose status",IF(AND(I87="Purchased",K87=""),"Record pantry lot",IF(COUNTIFS($A$7:$A$106,A87)&gt;1,"Check purchase ID",IF(AND(K87&lt;&gt;"",COUNTIF('PantryFlow'!$A$7:$A$106,K87)&lt;&gt;1),"Check pantry lot","Ready"))))))))</x:f>
      </x:c>
    </x:row>
    <x:row r="88" ht="25" customHeight="1">
      <x:c r="A88" s="20"/>
      <x:c r="B88" s="22"/>
      <x:c r="C88" s="20"/>
      <x:c r="D88" s="20"/>
      <x:c r="E88" s="20"/>
      <x:c r="F88" s="20"/>
      <x:c r="G88" s="24"/>
      <x:c r="H88" s="20"/>
      <x:c r="I88" s="20"/>
      <x:c r="J88" s="26" t="str">
        <x:f>IF(D88="","",IF(OR(COUNT(E88,G88)&lt;2,E88&lt;0,G88&lt;0),"",E88*G88))</x:f>
      </x:c>
      <x:c r="K88" s="20"/>
      <x:c r="L88" s="16" t="str">
        <x:f>IF(D88="","",IF(B88="","Add date",IF(COUNT(E88,G88)&lt;2,"Add quantity or price",IF(OR(E88&lt;0,G88&lt;0),"Check quantity or price",IF(I88="","Choose status",IF(AND(I88="Purchased",K88=""),"Record pantry lot",IF(COUNTIFS($A$7:$A$106,A88)&gt;1,"Check purchase ID",IF(AND(K88&lt;&gt;"",COUNTIF('PantryFlow'!$A$7:$A$106,K88)&lt;&gt;1),"Check pantry lot","Ready"))))))))</x:f>
      </x:c>
    </x:row>
    <x:row r="89" ht="25" customHeight="1">
      <x:c r="A89" s="19"/>
      <x:c r="B89" s="21"/>
      <x:c r="C89" s="19"/>
      <x:c r="D89" s="19"/>
      <x:c r="E89" s="19"/>
      <x:c r="F89" s="19"/>
      <x:c r="G89" s="23"/>
      <x:c r="H89" s="19"/>
      <x:c r="I89" s="19"/>
      <x:c r="J89" s="25" t="str">
        <x:f>IF(D89="","",IF(OR(COUNT(E89,G89)&lt;2,E89&lt;0,G89&lt;0),"",E89*G89))</x:f>
      </x:c>
      <x:c r="K89" s="19"/>
      <x:c r="L89" s="15" t="str">
        <x:f>IF(D89="","",IF(B89="","Add date",IF(COUNT(E89,G89)&lt;2,"Add quantity or price",IF(OR(E89&lt;0,G89&lt;0),"Check quantity or price",IF(I89="","Choose status",IF(AND(I89="Purchased",K89=""),"Record pantry lot",IF(COUNTIFS($A$7:$A$106,A89)&gt;1,"Check purchase ID",IF(AND(K89&lt;&gt;"",COUNTIF('PantryFlow'!$A$7:$A$106,K89)&lt;&gt;1),"Check pantry lot","Ready"))))))))</x:f>
      </x:c>
    </x:row>
    <x:row r="90" ht="25" customHeight="1">
      <x:c r="A90" s="20"/>
      <x:c r="B90" s="22"/>
      <x:c r="C90" s="20"/>
      <x:c r="D90" s="20"/>
      <x:c r="E90" s="20"/>
      <x:c r="F90" s="20"/>
      <x:c r="G90" s="24"/>
      <x:c r="H90" s="20"/>
      <x:c r="I90" s="20"/>
      <x:c r="J90" s="26" t="str">
        <x:f>IF(D90="","",IF(OR(COUNT(E90,G90)&lt;2,E90&lt;0,G90&lt;0),"",E90*G90))</x:f>
      </x:c>
      <x:c r="K90" s="20"/>
      <x:c r="L90" s="16" t="str">
        <x:f>IF(D90="","",IF(B90="","Add date",IF(COUNT(E90,G90)&lt;2,"Add quantity or price",IF(OR(E90&lt;0,G90&lt;0),"Check quantity or price",IF(I90="","Choose status",IF(AND(I90="Purchased",K90=""),"Record pantry lot",IF(COUNTIFS($A$7:$A$106,A90)&gt;1,"Check purchase ID",IF(AND(K90&lt;&gt;"",COUNTIF('PantryFlow'!$A$7:$A$106,K90)&lt;&gt;1),"Check pantry lot","Ready"))))))))</x:f>
      </x:c>
    </x:row>
    <x:row r="91" ht="25" customHeight="1">
      <x:c r="A91" s="19"/>
      <x:c r="B91" s="21"/>
      <x:c r="C91" s="19"/>
      <x:c r="D91" s="19"/>
      <x:c r="E91" s="19"/>
      <x:c r="F91" s="19"/>
      <x:c r="G91" s="23"/>
      <x:c r="H91" s="19"/>
      <x:c r="I91" s="19"/>
      <x:c r="J91" s="25" t="str">
        <x:f>IF(D91="","",IF(OR(COUNT(E91,G91)&lt;2,E91&lt;0,G91&lt;0),"",E91*G91))</x:f>
      </x:c>
      <x:c r="K91" s="19"/>
      <x:c r="L91" s="15" t="str">
        <x:f>IF(D91="","",IF(B91="","Add date",IF(COUNT(E91,G91)&lt;2,"Add quantity or price",IF(OR(E91&lt;0,G91&lt;0),"Check quantity or price",IF(I91="","Choose status",IF(AND(I91="Purchased",K91=""),"Record pantry lot",IF(COUNTIFS($A$7:$A$106,A91)&gt;1,"Check purchase ID",IF(AND(K91&lt;&gt;"",COUNTIF('PantryFlow'!$A$7:$A$106,K91)&lt;&gt;1),"Check pantry lot","Ready"))))))))</x:f>
      </x:c>
    </x:row>
    <x:row r="92" ht="25" customHeight="1">
      <x:c r="A92" s="20"/>
      <x:c r="B92" s="22"/>
      <x:c r="C92" s="20"/>
      <x:c r="D92" s="20"/>
      <x:c r="E92" s="20"/>
      <x:c r="F92" s="20"/>
      <x:c r="G92" s="24"/>
      <x:c r="H92" s="20"/>
      <x:c r="I92" s="20"/>
      <x:c r="J92" s="26" t="str">
        <x:f>IF(D92="","",IF(OR(COUNT(E92,G92)&lt;2,E92&lt;0,G92&lt;0),"",E92*G92))</x:f>
      </x:c>
      <x:c r="K92" s="20"/>
      <x:c r="L92" s="16" t="str">
        <x:f>IF(D92="","",IF(B92="","Add date",IF(COUNT(E92,G92)&lt;2,"Add quantity or price",IF(OR(E92&lt;0,G92&lt;0),"Check quantity or price",IF(I92="","Choose status",IF(AND(I92="Purchased",K92=""),"Record pantry lot",IF(COUNTIFS($A$7:$A$106,A92)&gt;1,"Check purchase ID",IF(AND(K92&lt;&gt;"",COUNTIF('PantryFlow'!$A$7:$A$106,K92)&lt;&gt;1),"Check pantry lot","Ready"))))))))</x:f>
      </x:c>
    </x:row>
    <x:row r="93" ht="25" customHeight="1">
      <x:c r="A93" s="19"/>
      <x:c r="B93" s="21"/>
      <x:c r="C93" s="19"/>
      <x:c r="D93" s="19"/>
      <x:c r="E93" s="19"/>
      <x:c r="F93" s="19"/>
      <x:c r="G93" s="23"/>
      <x:c r="H93" s="19"/>
      <x:c r="I93" s="19"/>
      <x:c r="J93" s="25" t="str">
        <x:f>IF(D93="","",IF(OR(COUNT(E93,G93)&lt;2,E93&lt;0,G93&lt;0),"",E93*G93))</x:f>
      </x:c>
      <x:c r="K93" s="19"/>
      <x:c r="L93" s="15" t="str">
        <x:f>IF(D93="","",IF(B93="","Add date",IF(COUNT(E93,G93)&lt;2,"Add quantity or price",IF(OR(E93&lt;0,G93&lt;0),"Check quantity or price",IF(I93="","Choose status",IF(AND(I93="Purchased",K93=""),"Record pantry lot",IF(COUNTIFS($A$7:$A$106,A93)&gt;1,"Check purchase ID",IF(AND(K93&lt;&gt;"",COUNTIF('PantryFlow'!$A$7:$A$106,K93)&lt;&gt;1),"Check pantry lot","Ready"))))))))</x:f>
      </x:c>
    </x:row>
    <x:row r="94" ht="25" customHeight="1">
      <x:c r="A94" s="20"/>
      <x:c r="B94" s="22"/>
      <x:c r="C94" s="20"/>
      <x:c r="D94" s="20"/>
      <x:c r="E94" s="20"/>
      <x:c r="F94" s="20"/>
      <x:c r="G94" s="24"/>
      <x:c r="H94" s="20"/>
      <x:c r="I94" s="20"/>
      <x:c r="J94" s="26" t="str">
        <x:f>IF(D94="","",IF(OR(COUNT(E94,G94)&lt;2,E94&lt;0,G94&lt;0),"",E94*G94))</x:f>
      </x:c>
      <x:c r="K94" s="20"/>
      <x:c r="L94" s="16" t="str">
        <x:f>IF(D94="","",IF(B94="","Add date",IF(COUNT(E94,G94)&lt;2,"Add quantity or price",IF(OR(E94&lt;0,G94&lt;0),"Check quantity or price",IF(I94="","Choose status",IF(AND(I94="Purchased",K94=""),"Record pantry lot",IF(COUNTIFS($A$7:$A$106,A94)&gt;1,"Check purchase ID",IF(AND(K94&lt;&gt;"",COUNTIF('PantryFlow'!$A$7:$A$106,K94)&lt;&gt;1),"Check pantry lot","Ready"))))))))</x:f>
      </x:c>
    </x:row>
    <x:row r="95" ht="25" customHeight="1">
      <x:c r="A95" s="19"/>
      <x:c r="B95" s="21"/>
      <x:c r="C95" s="19"/>
      <x:c r="D95" s="19"/>
      <x:c r="E95" s="19"/>
      <x:c r="F95" s="19"/>
      <x:c r="G95" s="23"/>
      <x:c r="H95" s="19"/>
      <x:c r="I95" s="19"/>
      <x:c r="J95" s="25" t="str">
        <x:f>IF(D95="","",IF(OR(COUNT(E95,G95)&lt;2,E95&lt;0,G95&lt;0),"",E95*G95))</x:f>
      </x:c>
      <x:c r="K95" s="19"/>
      <x:c r="L95" s="15" t="str">
        <x:f>IF(D95="","",IF(B95="","Add date",IF(COUNT(E95,G95)&lt;2,"Add quantity or price",IF(OR(E95&lt;0,G95&lt;0),"Check quantity or price",IF(I95="","Choose status",IF(AND(I95="Purchased",K95=""),"Record pantry lot",IF(COUNTIFS($A$7:$A$106,A95)&gt;1,"Check purchase ID",IF(AND(K95&lt;&gt;"",COUNTIF('PantryFlow'!$A$7:$A$106,K95)&lt;&gt;1),"Check pantry lot","Ready"))))))))</x:f>
      </x:c>
    </x:row>
    <x:row r="96" ht="25" customHeight="1">
      <x:c r="A96" s="20"/>
      <x:c r="B96" s="22"/>
      <x:c r="C96" s="20"/>
      <x:c r="D96" s="20"/>
      <x:c r="E96" s="20"/>
      <x:c r="F96" s="20"/>
      <x:c r="G96" s="24"/>
      <x:c r="H96" s="20"/>
      <x:c r="I96" s="20"/>
      <x:c r="J96" s="26" t="str">
        <x:f>IF(D96="","",IF(OR(COUNT(E96,G96)&lt;2,E96&lt;0,G96&lt;0),"",E96*G96))</x:f>
      </x:c>
      <x:c r="K96" s="20"/>
      <x:c r="L96" s="16" t="str">
        <x:f>IF(D96="","",IF(B96="","Add date",IF(COUNT(E96,G96)&lt;2,"Add quantity or price",IF(OR(E96&lt;0,G96&lt;0),"Check quantity or price",IF(I96="","Choose status",IF(AND(I96="Purchased",K96=""),"Record pantry lot",IF(COUNTIFS($A$7:$A$106,A96)&gt;1,"Check purchase ID",IF(AND(K96&lt;&gt;"",COUNTIF('PantryFlow'!$A$7:$A$106,K96)&lt;&gt;1),"Check pantry lot","Ready"))))))))</x:f>
      </x:c>
    </x:row>
    <x:row r="97" ht="25" customHeight="1">
      <x:c r="A97" s="19"/>
      <x:c r="B97" s="21"/>
      <x:c r="C97" s="19"/>
      <x:c r="D97" s="19"/>
      <x:c r="E97" s="19"/>
      <x:c r="F97" s="19"/>
      <x:c r="G97" s="23"/>
      <x:c r="H97" s="19"/>
      <x:c r="I97" s="19"/>
      <x:c r="J97" s="25" t="str">
        <x:f>IF(D97="","",IF(OR(COUNT(E97,G97)&lt;2,E97&lt;0,G97&lt;0),"",E97*G97))</x:f>
      </x:c>
      <x:c r="K97" s="19"/>
      <x:c r="L97" s="15" t="str">
        <x:f>IF(D97="","",IF(B97="","Add date",IF(COUNT(E97,G97)&lt;2,"Add quantity or price",IF(OR(E97&lt;0,G97&lt;0),"Check quantity or price",IF(I97="","Choose status",IF(AND(I97="Purchased",K97=""),"Record pantry lot",IF(COUNTIFS($A$7:$A$106,A97)&gt;1,"Check purchase ID",IF(AND(K97&lt;&gt;"",COUNTIF('PantryFlow'!$A$7:$A$106,K97)&lt;&gt;1),"Check pantry lot","Ready"))))))))</x:f>
      </x:c>
    </x:row>
    <x:row r="98" ht="25" customHeight="1">
      <x:c r="A98" s="20"/>
      <x:c r="B98" s="22"/>
      <x:c r="C98" s="20"/>
      <x:c r="D98" s="20"/>
      <x:c r="E98" s="20"/>
      <x:c r="F98" s="20"/>
      <x:c r="G98" s="24"/>
      <x:c r="H98" s="20"/>
      <x:c r="I98" s="20"/>
      <x:c r="J98" s="26" t="str">
        <x:f>IF(D98="","",IF(OR(COUNT(E98,G98)&lt;2,E98&lt;0,G98&lt;0),"",E98*G98))</x:f>
      </x:c>
      <x:c r="K98" s="20"/>
      <x:c r="L98" s="16" t="str">
        <x:f>IF(D98="","",IF(B98="","Add date",IF(COUNT(E98,G98)&lt;2,"Add quantity or price",IF(OR(E98&lt;0,G98&lt;0),"Check quantity or price",IF(I98="","Choose status",IF(AND(I98="Purchased",K98=""),"Record pantry lot",IF(COUNTIFS($A$7:$A$106,A98)&gt;1,"Check purchase ID",IF(AND(K98&lt;&gt;"",COUNTIF('PantryFlow'!$A$7:$A$106,K98)&lt;&gt;1),"Check pantry lot","Ready"))))))))</x:f>
      </x:c>
    </x:row>
    <x:row r="99" ht="25" customHeight="1">
      <x:c r="A99" s="19"/>
      <x:c r="B99" s="21"/>
      <x:c r="C99" s="19"/>
      <x:c r="D99" s="19"/>
      <x:c r="E99" s="19"/>
      <x:c r="F99" s="19"/>
      <x:c r="G99" s="23"/>
      <x:c r="H99" s="19"/>
      <x:c r="I99" s="19"/>
      <x:c r="J99" s="25" t="str">
        <x:f>IF(D99="","",IF(OR(COUNT(E99,G99)&lt;2,E99&lt;0,G99&lt;0),"",E99*G99))</x:f>
      </x:c>
      <x:c r="K99" s="19"/>
      <x:c r="L99" s="15" t="str">
        <x:f>IF(D99="","",IF(B99="","Add date",IF(COUNT(E99,G99)&lt;2,"Add quantity or price",IF(OR(E99&lt;0,G99&lt;0),"Check quantity or price",IF(I99="","Choose status",IF(AND(I99="Purchased",K99=""),"Record pantry lot",IF(COUNTIFS($A$7:$A$106,A99)&gt;1,"Check purchase ID",IF(AND(K99&lt;&gt;"",COUNTIF('PantryFlow'!$A$7:$A$106,K99)&lt;&gt;1),"Check pantry lot","Ready"))))))))</x:f>
      </x:c>
    </x:row>
    <x:row r="100" ht="25" customHeight="1">
      <x:c r="A100" s="20"/>
      <x:c r="B100" s="22"/>
      <x:c r="C100" s="20"/>
      <x:c r="D100" s="20"/>
      <x:c r="E100" s="20"/>
      <x:c r="F100" s="20"/>
      <x:c r="G100" s="24"/>
      <x:c r="H100" s="20"/>
      <x:c r="I100" s="20"/>
      <x:c r="J100" s="26" t="str">
        <x:f>IF(D100="","",IF(OR(COUNT(E100,G100)&lt;2,E100&lt;0,G100&lt;0),"",E100*G100))</x:f>
      </x:c>
      <x:c r="K100" s="20"/>
      <x:c r="L100" s="16" t="str">
        <x:f>IF(D100="","",IF(B100="","Add date",IF(COUNT(E100,G100)&lt;2,"Add quantity or price",IF(OR(E100&lt;0,G100&lt;0),"Check quantity or price",IF(I100="","Choose status",IF(AND(I100="Purchased",K100=""),"Record pantry lot",IF(COUNTIFS($A$7:$A$106,A100)&gt;1,"Check purchase ID",IF(AND(K100&lt;&gt;"",COUNTIF('PantryFlow'!$A$7:$A$106,K100)&lt;&gt;1),"Check pantry lot","Ready"))))))))</x:f>
      </x:c>
    </x:row>
    <x:row r="101" ht="25" customHeight="1">
      <x:c r="A101" s="19"/>
      <x:c r="B101" s="21"/>
      <x:c r="C101" s="19"/>
      <x:c r="D101" s="19"/>
      <x:c r="E101" s="19"/>
      <x:c r="F101" s="19"/>
      <x:c r="G101" s="23"/>
      <x:c r="H101" s="19"/>
      <x:c r="I101" s="19"/>
      <x:c r="J101" s="25" t="str">
        <x:f>IF(D101="","",IF(OR(COUNT(E101,G101)&lt;2,E101&lt;0,G101&lt;0),"",E101*G101))</x:f>
      </x:c>
      <x:c r="K101" s="19"/>
      <x:c r="L101" s="15" t="str">
        <x:f>IF(D101="","",IF(B101="","Add date",IF(COUNT(E101,G101)&lt;2,"Add quantity or price",IF(OR(E101&lt;0,G101&lt;0),"Check quantity or price",IF(I101="","Choose status",IF(AND(I101="Purchased",K101=""),"Record pantry lot",IF(COUNTIFS($A$7:$A$106,A101)&gt;1,"Check purchase ID",IF(AND(K101&lt;&gt;"",COUNTIF('PantryFlow'!$A$7:$A$106,K101)&lt;&gt;1),"Check pantry lot","Ready"))))))))</x:f>
      </x:c>
    </x:row>
    <x:row r="102" ht="25" customHeight="1">
      <x:c r="A102" s="20"/>
      <x:c r="B102" s="22"/>
      <x:c r="C102" s="20"/>
      <x:c r="D102" s="20"/>
      <x:c r="E102" s="20"/>
      <x:c r="F102" s="20"/>
      <x:c r="G102" s="24"/>
      <x:c r="H102" s="20"/>
      <x:c r="I102" s="20"/>
      <x:c r="J102" s="26" t="str">
        <x:f>IF(D102="","",IF(OR(COUNT(E102,G102)&lt;2,E102&lt;0,G102&lt;0),"",E102*G102))</x:f>
      </x:c>
      <x:c r="K102" s="20"/>
      <x:c r="L102" s="16" t="str">
        <x:f>IF(D102="","",IF(B102="","Add date",IF(COUNT(E102,G102)&lt;2,"Add quantity or price",IF(OR(E102&lt;0,G102&lt;0),"Check quantity or price",IF(I102="","Choose status",IF(AND(I102="Purchased",K102=""),"Record pantry lot",IF(COUNTIFS($A$7:$A$106,A102)&gt;1,"Check purchase ID",IF(AND(K102&lt;&gt;"",COUNTIF('PantryFlow'!$A$7:$A$106,K102)&lt;&gt;1),"Check pantry lot","Ready"))))))))</x:f>
      </x:c>
    </x:row>
    <x:row r="103" ht="25" customHeight="1">
      <x:c r="A103" s="19"/>
      <x:c r="B103" s="21"/>
      <x:c r="C103" s="19"/>
      <x:c r="D103" s="19"/>
      <x:c r="E103" s="19"/>
      <x:c r="F103" s="19"/>
      <x:c r="G103" s="23"/>
      <x:c r="H103" s="19"/>
      <x:c r="I103" s="19"/>
      <x:c r="J103" s="25" t="str">
        <x:f>IF(D103="","",IF(OR(COUNT(E103,G103)&lt;2,E103&lt;0,G103&lt;0),"",E103*G103))</x:f>
      </x:c>
      <x:c r="K103" s="19"/>
      <x:c r="L103" s="15" t="str">
        <x:f>IF(D103="","",IF(B103="","Add date",IF(COUNT(E103,G103)&lt;2,"Add quantity or price",IF(OR(E103&lt;0,G103&lt;0),"Check quantity or price",IF(I103="","Choose status",IF(AND(I103="Purchased",K103=""),"Record pantry lot",IF(COUNTIFS($A$7:$A$106,A103)&gt;1,"Check purchase ID",IF(AND(K103&lt;&gt;"",COUNTIF('PantryFlow'!$A$7:$A$106,K103)&lt;&gt;1),"Check pantry lot","Ready"))))))))</x:f>
      </x:c>
    </x:row>
    <x:row r="104" ht="25" customHeight="1">
      <x:c r="A104" s="20"/>
      <x:c r="B104" s="22"/>
      <x:c r="C104" s="20"/>
      <x:c r="D104" s="20"/>
      <x:c r="E104" s="20"/>
      <x:c r="F104" s="20"/>
      <x:c r="G104" s="24"/>
      <x:c r="H104" s="20"/>
      <x:c r="I104" s="20"/>
      <x:c r="J104" s="26" t="str">
        <x:f>IF(D104="","",IF(OR(COUNT(E104,G104)&lt;2,E104&lt;0,G104&lt;0),"",E104*G104))</x:f>
      </x:c>
      <x:c r="K104" s="20"/>
      <x:c r="L104" s="16" t="str">
        <x:f>IF(D104="","",IF(B104="","Add date",IF(COUNT(E104,G104)&lt;2,"Add quantity or price",IF(OR(E104&lt;0,G104&lt;0),"Check quantity or price",IF(I104="","Choose status",IF(AND(I104="Purchased",K104=""),"Record pantry lot",IF(COUNTIFS($A$7:$A$106,A104)&gt;1,"Check purchase ID",IF(AND(K104&lt;&gt;"",COUNTIF('PantryFlow'!$A$7:$A$106,K104)&lt;&gt;1),"Check pantry lot","Ready"))))))))</x:f>
      </x:c>
    </x:row>
    <x:row r="105" ht="25" customHeight="1">
      <x:c r="A105" s="19"/>
      <x:c r="B105" s="21"/>
      <x:c r="C105" s="19"/>
      <x:c r="D105" s="19"/>
      <x:c r="E105" s="19"/>
      <x:c r="F105" s="19"/>
      <x:c r="G105" s="23"/>
      <x:c r="H105" s="19"/>
      <x:c r="I105" s="19"/>
      <x:c r="J105" s="25" t="str">
        <x:f>IF(D105="","",IF(OR(COUNT(E105,G105)&lt;2,E105&lt;0,G105&lt;0),"",E105*G105))</x:f>
      </x:c>
      <x:c r="K105" s="19"/>
      <x:c r="L105" s="15" t="str">
        <x:f>IF(D105="","",IF(B105="","Add date",IF(COUNT(E105,G105)&lt;2,"Add quantity or price",IF(OR(E105&lt;0,G105&lt;0),"Check quantity or price",IF(I105="","Choose status",IF(AND(I105="Purchased",K105=""),"Record pantry lot",IF(COUNTIFS($A$7:$A$106,A105)&gt;1,"Check purchase ID",IF(AND(K105&lt;&gt;"",COUNTIF('PantryFlow'!$A$7:$A$106,K105)&lt;&gt;1),"Check pantry lot","Ready"))))))))</x:f>
      </x:c>
    </x:row>
    <x:row r="106" ht="25" customHeight="1">
      <x:c r="A106" s="20"/>
      <x:c r="B106" s="22"/>
      <x:c r="C106" s="20"/>
      <x:c r="D106" s="20"/>
      <x:c r="E106" s="20"/>
      <x:c r="F106" s="20"/>
      <x:c r="G106" s="24"/>
      <x:c r="H106" s="20"/>
      <x:c r="I106" s="20"/>
      <x:c r="J106" s="26" t="str">
        <x:f>IF(D106="","",IF(OR(COUNT(E106,G106)&lt;2,E106&lt;0,G106&lt;0),"",E106*G106))</x:f>
      </x:c>
      <x:c r="K106" s="20"/>
      <x:c r="L106" s="16" t="str">
        <x:f>IF(D106="","",IF(B106="","Add date",IF(COUNT(E106,G106)&lt;2,"Add quantity or price",IF(OR(E106&lt;0,G106&lt;0),"Check quantity or price",IF(I106="","Choose status",IF(AND(I106="Purchased",K106=""),"Record pantry lot",IF(COUNTIFS($A$7:$A$106,A106)&gt;1,"Check purchase ID",IF(AND(K106&lt;&gt;"",COUNTIF('PantryFlow'!$A$7:$A$106,K106)&lt;&gt;1),"Check pantry lot","Ready"))))))))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</x:sheetData>
  <x:conditionalFormatting sqref="L7:L106">
    <x:cfRule type="containsText" dxfId="0" priority="1" operator="containsText" text="Add"/>
    <x:cfRule type="containsText" dxfId="1" priority="2" operator="containsText" text="Check"/>
  </x:conditionalFormatting>
  <x:dataValidations count="4">
    <x:dataValidation type="list" sqref="H7:H106">
      <x:formula1>"Daily use,Reserve,Both"</x:formula1>
    </x:dataValidation>
    <x:dataValidation type="list" sqref="I7:I106">
      <x:formula1>"To buy,Purchased,Cancelled"</x:formula1>
    </x:dataValidation>
    <x:dataValidation type="decimal" operator="greaterThanOrEqual" sqref="E7:E106">
      <x:formula1>0</x:formula1>
    </x:dataValidation>
    <x:dataValidation type="decimal" operator="greaterThanOrEqual" sqref="G7:G106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69A59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26" hidden="0" customWidth="1"/>
    <x:col min="17" max="17" width="18" hidden="0" customWidth="1"/>
    <x:col min="18" max="18" width="23" hidden="0" customWidth="1"/>
    <x:col min="19" max="19" width="20" hidden="0" customWidth="1"/>
  </x:cols>
  <x:sheetData>
    <x:row r="1" ht="25" customHeight="1">
      <x:c r="A1" s="4" t="str">
        <x:v>PantryFlow — inventory and reserves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27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27"/>
    </x:row>
    <x:row r="3" ht="25" customHeight="1">
      <x:c r="A3" s="5" t="str">
        <x:v>One lot per item/date/location. Counts, reorder levels, and meal yields use the same unit.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13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3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13"/>
    </x:row>
    <x:row r="6" ht="42" customHeight="1">
      <x:c r="A6" s="8" t="str">
        <x:v>→ Lot ID</x:v>
      </x:c>
      <x:c r="B6" s="8" t="str">
        <x:v>→ Item</x:v>
      </x:c>
      <x:c r="C6" s="8" t="str">
        <x:v>→ Category</x:v>
      </x:c>
      <x:c r="D6" s="8" t="str">
        <x:v>→ Unit</x:v>
      </x:c>
      <x:c r="E6" s="8" t="str">
        <x:v>→ Received</x:v>
      </x:c>
      <x:c r="F6" s="8" t="str">
        <x:v>→ Used</x:v>
      </x:c>
      <x:c r="G6" s="8" t="str">
        <x:v>→ Wasted</x:v>
      </x:c>
      <x:c r="H6" s="8" t="str">
        <x:v>→ Reserve qty</x:v>
      </x:c>
      <x:c r="I6" s="8" t="str">
        <x:v>→ Received date</x:v>
      </x:c>
      <x:c r="J6" s="8" t="str">
        <x:v>→ Label date</x:v>
      </x:c>
      <x:c r="K6" s="8" t="str">
        <x:v>→ Date type</x:v>
      </x:c>
      <x:c r="L6" s="8" t="str">
        <x:v>→ Location</x:v>
      </x:c>
      <x:c r="M6" s="8" t="str">
        <x:v>→ Reorder level</x:v>
      </x:c>
      <x:c r="N6" s="8" t="str">
        <x:v>On hand</x:v>
      </x:c>
      <x:c r="O6" s="8" t="str">
        <x:v>Days to date</x:v>
      </x:c>
      <x:c r="P6" s="8" t="str">
        <x:v>Rotation status</x:v>
      </x:c>
      <x:c r="Q6" s="8" t="str">
        <x:v>Stock status</x:v>
      </x:c>
      <x:c r="R6" s="8" t="str">
        <x:v>Reserve meals</x:v>
      </x:c>
      <x:c r="S6" s="8" t="str">
        <x:v>→ Meals / unit</x:v>
      </x:c>
    </x:row>
    <x:row r="7" ht="25" customHeight="1">
      <x:c r="A7" s="19"/>
      <x:c r="B7" s="19"/>
      <x:c r="C7" s="19"/>
      <x:c r="D7" s="19"/>
      <x:c r="E7" s="29"/>
      <x:c r="F7" s="29"/>
      <x:c r="G7" s="29"/>
      <x:c r="H7" s="29"/>
      <x:c r="I7" s="21"/>
      <x:c r="J7" s="21"/>
      <x:c r="K7" s="19"/>
      <x:c r="L7" s="19"/>
      <x:c r="M7" s="19"/>
      <x:c r="N7" s="31" t="str">
        <x:f>IF(B7="","",IF(COUNT(E7:G7)&lt;3,"Add count inputs",IF(OR(MIN(E7:G7)&lt;0,E7&lt;F7+G7),"Check counts",E7-F7-G7)))</x:f>
      </x:c>
      <x:c r="O7" s="15" t="str">
        <x:f>IF(OR(B7="",J7=""),"",J7-'Settings'!$B$10)</x:f>
      </x:c>
      <x:c r="P7" s="15" t="str">
        <x:f>IF(B7="","",IF(N7="Add count inputs","Add count inputs",IF(OR(N7="Check counts",N7&lt;0),"Check counts",IF(N7=0,"Empty",IF(K7="Packed on","Packed on recorded",IF(J7="","Add label date",IF(K7="","Add date type",IF(O7&lt;0,"Review date",IF(O7&lt;='Settings'!$B$11,"Use soon","Stored")))))))))</x:f>
      </x:c>
      <x:c r="Q7" s="15" t="str">
        <x:f>IF(B7="","",IF(N7="Add count inputs","Add count inputs",IF(OR(N7="Check counts",N7&lt;0),"Check counts",IF(NOT(ISNUMBER(M7)),"Set reorder level",IF(SUMIFS($N$7:$N$106,$B$7:$B$106,B7,$D$7:$D$106,D7)&lt;M7,"Reorder","Stocked")))))</x:f>
      </x:c>
      <x:c r="R7" s="33" t="str">
        <x:f>IF(B7="","",IF(OR(N7="Add count inputs",NOT(ISNUMBER(H7))),"Add count inputs",IF(OR(N7="Check counts",N7&lt;0,H7&lt;0,H7&gt;N7,AND(ISNUMBER(S7),S7&lt;0)),"Check reserve qty",IF(H7=0,0,IF(NOT(ISNUMBER(S7)),"Add meal yield",H7*S7)))))</x:f>
      </x:c>
      <x:c r="S7" s="34"/>
    </x:row>
    <x:row r="8" ht="25" customHeight="1">
      <x:c r="A8" s="20"/>
      <x:c r="B8" s="20"/>
      <x:c r="C8" s="20"/>
      <x:c r="D8" s="20"/>
      <x:c r="E8" s="30"/>
      <x:c r="F8" s="30"/>
      <x:c r="G8" s="30"/>
      <x:c r="H8" s="30"/>
      <x:c r="I8" s="22"/>
      <x:c r="J8" s="22"/>
      <x:c r="K8" s="20"/>
      <x:c r="L8" s="20"/>
      <x:c r="M8" s="20"/>
      <x:c r="N8" s="32" t="str">
        <x:f>IF(B8="","",IF(COUNT(E8:G8)&lt;3,"Add count inputs",IF(OR(MIN(E8:G8)&lt;0,E8&lt;F8+G8),"Check counts",E8-F8-G8)))</x:f>
      </x:c>
      <x:c r="O8" s="16" t="str">
        <x:f>IF(OR(B8="",J8=""),"",J8-'Settings'!$B$10)</x:f>
      </x:c>
      <x:c r="P8" s="16" t="str">
        <x:f>IF(B8="","",IF(N8="Add count inputs","Add count inputs",IF(OR(N8="Check counts",N8&lt;0),"Check counts",IF(N8=0,"Empty",IF(K8="Packed on","Packed on recorded",IF(J8="","Add label date",IF(K8="","Add date type",IF(O8&lt;0,"Review date",IF(O8&lt;='Settings'!$B$11,"Use soon","Stored")))))))))</x:f>
      </x:c>
      <x:c r="Q8" s="16" t="str">
        <x:f>IF(B8="","",IF(N8="Add count inputs","Add count inputs",IF(OR(N8="Check counts",N8&lt;0),"Check counts",IF(NOT(ISNUMBER(M8)),"Set reorder level",IF(SUMIFS($N$7:$N$106,$B$7:$B$106,B8,$D$7:$D$106,D8)&lt;M8,"Reorder","Stocked")))))</x:f>
      </x:c>
      <x:c r="R8" s="35" t="str">
        <x:f>IF(B8="","",IF(OR(N8="Add count inputs",NOT(ISNUMBER(H8))),"Add count inputs",IF(OR(N8="Check counts",N8&lt;0,H8&lt;0,H8&gt;N8,AND(ISNUMBER(S8),S8&lt;0)),"Check reserve qty",IF(H8=0,0,IF(NOT(ISNUMBER(S8)),"Add meal yield",H8*S8)))))</x:f>
      </x:c>
      <x:c r="S8" s="36"/>
    </x:row>
    <x:row r="9" ht="25" customHeight="1">
      <x:c r="A9" s="19"/>
      <x:c r="B9" s="19"/>
      <x:c r="C9" s="19"/>
      <x:c r="D9" s="19"/>
      <x:c r="E9" s="29"/>
      <x:c r="F9" s="29"/>
      <x:c r="G9" s="29"/>
      <x:c r="H9" s="29"/>
      <x:c r="I9" s="21"/>
      <x:c r="J9" s="21"/>
      <x:c r="K9" s="19"/>
      <x:c r="L9" s="19"/>
      <x:c r="M9" s="19"/>
      <x:c r="N9" s="31" t="str">
        <x:f>IF(B9="","",IF(COUNT(E9:G9)&lt;3,"Add count inputs",IF(OR(MIN(E9:G9)&lt;0,E9&lt;F9+G9),"Check counts",E9-F9-G9)))</x:f>
      </x:c>
      <x:c r="O9" s="15" t="str">
        <x:f>IF(OR(B9="",J9=""),"",J9-'Settings'!$B$10)</x:f>
      </x:c>
      <x:c r="P9" s="15" t="str">
        <x:f>IF(B9="","",IF(N9="Add count inputs","Add count inputs",IF(OR(N9="Check counts",N9&lt;0),"Check counts",IF(N9=0,"Empty",IF(K9="Packed on","Packed on recorded",IF(J9="","Add label date",IF(K9="","Add date type",IF(O9&lt;0,"Review date",IF(O9&lt;='Settings'!$B$11,"Use soon","Stored")))))))))</x:f>
      </x:c>
      <x:c r="Q9" s="15" t="str">
        <x:f>IF(B9="","",IF(N9="Add count inputs","Add count inputs",IF(OR(N9="Check counts",N9&lt;0),"Check counts",IF(NOT(ISNUMBER(M9)),"Set reorder level",IF(SUMIFS($N$7:$N$106,$B$7:$B$106,B9,$D$7:$D$106,D9)&lt;M9,"Reorder","Stocked")))))</x:f>
      </x:c>
      <x:c r="R9" s="33" t="str">
        <x:f>IF(B9="","",IF(OR(N9="Add count inputs",NOT(ISNUMBER(H9))),"Add count inputs",IF(OR(N9="Check counts",N9&lt;0,H9&lt;0,H9&gt;N9,AND(ISNUMBER(S9),S9&lt;0)),"Check reserve qty",IF(H9=0,0,IF(NOT(ISNUMBER(S9)),"Add meal yield",H9*S9)))))</x:f>
      </x:c>
      <x:c r="S9" s="34"/>
    </x:row>
    <x:row r="10" ht="25" customHeight="1">
      <x:c r="A10" s="20"/>
      <x:c r="B10" s="20"/>
      <x:c r="C10" s="20"/>
      <x:c r="D10" s="20"/>
      <x:c r="E10" s="30"/>
      <x:c r="F10" s="30"/>
      <x:c r="G10" s="30"/>
      <x:c r="H10" s="30"/>
      <x:c r="I10" s="22"/>
      <x:c r="J10" s="22"/>
      <x:c r="K10" s="20"/>
      <x:c r="L10" s="20"/>
      <x:c r="M10" s="20"/>
      <x:c r="N10" s="32" t="str">
        <x:f>IF(B10="","",IF(COUNT(E10:G10)&lt;3,"Add count inputs",IF(OR(MIN(E10:G10)&lt;0,E10&lt;F10+G10),"Check counts",E10-F10-G10)))</x:f>
      </x:c>
      <x:c r="O10" s="16" t="str">
        <x:f>IF(OR(B10="",J10=""),"",J10-'Settings'!$B$10)</x:f>
      </x:c>
      <x:c r="P10" s="16" t="str">
        <x:f>IF(B10="","",IF(N10="Add count inputs","Add count inputs",IF(OR(N10="Check counts",N10&lt;0),"Check counts",IF(N10=0,"Empty",IF(K10="Packed on","Packed on recorded",IF(J10="","Add label date",IF(K10="","Add date type",IF(O10&lt;0,"Review date",IF(O10&lt;='Settings'!$B$11,"Use soon","Stored")))))))))</x:f>
      </x:c>
      <x:c r="Q10" s="16" t="str">
        <x:f>IF(B10="","",IF(N10="Add count inputs","Add count inputs",IF(OR(N10="Check counts",N10&lt;0),"Check counts",IF(NOT(ISNUMBER(M10)),"Set reorder level",IF(SUMIFS($N$7:$N$106,$B$7:$B$106,B10,$D$7:$D$106,D10)&lt;M10,"Reorder","Stocked")))))</x:f>
      </x:c>
      <x:c r="R10" s="35" t="str">
        <x:f>IF(B10="","",IF(OR(N10="Add count inputs",NOT(ISNUMBER(H10))),"Add count inputs",IF(OR(N10="Check counts",N10&lt;0,H10&lt;0,H10&gt;N10,AND(ISNUMBER(S10),S10&lt;0)),"Check reserve qty",IF(H10=0,0,IF(NOT(ISNUMBER(S10)),"Add meal yield",H10*S10)))))</x:f>
      </x:c>
      <x:c r="S10" s="36"/>
    </x:row>
    <x:row r="11" ht="25" customHeight="1">
      <x:c r="A11" s="19"/>
      <x:c r="B11" s="19"/>
      <x:c r="C11" s="19"/>
      <x:c r="D11" s="19"/>
      <x:c r="E11" s="29"/>
      <x:c r="F11" s="29"/>
      <x:c r="G11" s="29"/>
      <x:c r="H11" s="29"/>
      <x:c r="I11" s="21"/>
      <x:c r="J11" s="21"/>
      <x:c r="K11" s="19"/>
      <x:c r="L11" s="19"/>
      <x:c r="M11" s="19"/>
      <x:c r="N11" s="31" t="str">
        <x:f>IF(B11="","",IF(COUNT(E11:G11)&lt;3,"Add count inputs",IF(OR(MIN(E11:G11)&lt;0,E11&lt;F11+G11),"Check counts",E11-F11-G11)))</x:f>
      </x:c>
      <x:c r="O11" s="15" t="str">
        <x:f>IF(OR(B11="",J11=""),"",J11-'Settings'!$B$10)</x:f>
      </x:c>
      <x:c r="P11" s="15" t="str">
        <x:f>IF(B11="","",IF(N11="Add count inputs","Add count inputs",IF(OR(N11="Check counts",N11&lt;0),"Check counts",IF(N11=0,"Empty",IF(K11="Packed on","Packed on recorded",IF(J11="","Add label date",IF(K11="","Add date type",IF(O11&lt;0,"Review date",IF(O11&lt;='Settings'!$B$11,"Use soon","Stored")))))))))</x:f>
      </x:c>
      <x:c r="Q11" s="15" t="str">
        <x:f>IF(B11="","",IF(N11="Add count inputs","Add count inputs",IF(OR(N11="Check counts",N11&lt;0),"Check counts",IF(NOT(ISNUMBER(M11)),"Set reorder level",IF(SUMIFS($N$7:$N$106,$B$7:$B$106,B11,$D$7:$D$106,D11)&lt;M11,"Reorder","Stocked")))))</x:f>
      </x:c>
      <x:c r="R11" s="33" t="str">
        <x:f>IF(B11="","",IF(OR(N11="Add count inputs",NOT(ISNUMBER(H11))),"Add count inputs",IF(OR(N11="Check counts",N11&lt;0,H11&lt;0,H11&gt;N11,AND(ISNUMBER(S11),S11&lt;0)),"Check reserve qty",IF(H11=0,0,IF(NOT(ISNUMBER(S11)),"Add meal yield",H11*S11)))))</x:f>
      </x:c>
      <x:c r="S11" s="34"/>
    </x:row>
    <x:row r="12" ht="25" customHeight="1">
      <x:c r="A12" s="20"/>
      <x:c r="B12" s="20"/>
      <x:c r="C12" s="20"/>
      <x:c r="D12" s="20"/>
      <x:c r="E12" s="30"/>
      <x:c r="F12" s="30"/>
      <x:c r="G12" s="30"/>
      <x:c r="H12" s="30"/>
      <x:c r="I12" s="22"/>
      <x:c r="J12" s="22"/>
      <x:c r="K12" s="20"/>
      <x:c r="L12" s="20"/>
      <x:c r="M12" s="20"/>
      <x:c r="N12" s="32" t="str">
        <x:f>IF(B12="","",IF(COUNT(E12:G12)&lt;3,"Add count inputs",IF(OR(MIN(E12:G12)&lt;0,E12&lt;F12+G12),"Check counts",E12-F12-G12)))</x:f>
      </x:c>
      <x:c r="O12" s="16" t="str">
        <x:f>IF(OR(B12="",J12=""),"",J12-'Settings'!$B$10)</x:f>
      </x:c>
      <x:c r="P12" s="16" t="str">
        <x:f>IF(B12="","",IF(N12="Add count inputs","Add count inputs",IF(OR(N12="Check counts",N12&lt;0),"Check counts",IF(N12=0,"Empty",IF(K12="Packed on","Packed on recorded",IF(J12="","Add label date",IF(K12="","Add date type",IF(O12&lt;0,"Review date",IF(O12&lt;='Settings'!$B$11,"Use soon","Stored")))))))))</x:f>
      </x:c>
      <x:c r="Q12" s="16" t="str">
        <x:f>IF(B12="","",IF(N12="Add count inputs","Add count inputs",IF(OR(N12="Check counts",N12&lt;0),"Check counts",IF(NOT(ISNUMBER(M12)),"Set reorder level",IF(SUMIFS($N$7:$N$106,$B$7:$B$106,B12,$D$7:$D$106,D12)&lt;M12,"Reorder","Stocked")))))</x:f>
      </x:c>
      <x:c r="R12" s="35" t="str">
        <x:f>IF(B12="","",IF(OR(N12="Add count inputs",NOT(ISNUMBER(H12))),"Add count inputs",IF(OR(N12="Check counts",N12&lt;0,H12&lt;0,H12&gt;N12,AND(ISNUMBER(S12),S12&lt;0)),"Check reserve qty",IF(H12=0,0,IF(NOT(ISNUMBER(S12)),"Add meal yield",H12*S12)))))</x:f>
      </x:c>
      <x:c r="S12" s="36"/>
    </x:row>
    <x:row r="13" ht="25" customHeight="1">
      <x:c r="A13" s="19"/>
      <x:c r="B13" s="19"/>
      <x:c r="C13" s="19"/>
      <x:c r="D13" s="19"/>
      <x:c r="E13" s="29"/>
      <x:c r="F13" s="29"/>
      <x:c r="G13" s="29"/>
      <x:c r="H13" s="29"/>
      <x:c r="I13" s="21"/>
      <x:c r="J13" s="21"/>
      <x:c r="K13" s="19"/>
      <x:c r="L13" s="19"/>
      <x:c r="M13" s="19"/>
      <x:c r="N13" s="31" t="str">
        <x:f>IF(B13="","",IF(COUNT(E13:G13)&lt;3,"Add count inputs",IF(OR(MIN(E13:G13)&lt;0,E13&lt;F13+G13),"Check counts",E13-F13-G13)))</x:f>
      </x:c>
      <x:c r="O13" s="15" t="str">
        <x:f>IF(OR(B13="",J13=""),"",J13-'Settings'!$B$10)</x:f>
      </x:c>
      <x:c r="P13" s="15" t="str">
        <x:f>IF(B13="","",IF(N13="Add count inputs","Add count inputs",IF(OR(N13="Check counts",N13&lt;0),"Check counts",IF(N13=0,"Empty",IF(K13="Packed on","Packed on recorded",IF(J13="","Add label date",IF(K13="","Add date type",IF(O13&lt;0,"Review date",IF(O13&lt;='Settings'!$B$11,"Use soon","Stored")))))))))</x:f>
      </x:c>
      <x:c r="Q13" s="15" t="str">
        <x:f>IF(B13="","",IF(N13="Add count inputs","Add count inputs",IF(OR(N13="Check counts",N13&lt;0),"Check counts",IF(NOT(ISNUMBER(M13)),"Set reorder level",IF(SUMIFS($N$7:$N$106,$B$7:$B$106,B13,$D$7:$D$106,D13)&lt;M13,"Reorder","Stocked")))))</x:f>
      </x:c>
      <x:c r="R13" s="33" t="str">
        <x:f>IF(B13="","",IF(OR(N13="Add count inputs",NOT(ISNUMBER(H13))),"Add count inputs",IF(OR(N13="Check counts",N13&lt;0,H13&lt;0,H13&gt;N13,AND(ISNUMBER(S13),S13&lt;0)),"Check reserve qty",IF(H13=0,0,IF(NOT(ISNUMBER(S13)),"Add meal yield",H13*S13)))))</x:f>
      </x:c>
      <x:c r="S13" s="34"/>
    </x:row>
    <x:row r="14" ht="25" customHeight="1">
      <x:c r="A14" s="20"/>
      <x:c r="B14" s="20"/>
      <x:c r="C14" s="20"/>
      <x:c r="D14" s="20"/>
      <x:c r="E14" s="30"/>
      <x:c r="F14" s="30"/>
      <x:c r="G14" s="30"/>
      <x:c r="H14" s="30"/>
      <x:c r="I14" s="22"/>
      <x:c r="J14" s="22"/>
      <x:c r="K14" s="20"/>
      <x:c r="L14" s="20"/>
      <x:c r="M14" s="20"/>
      <x:c r="N14" s="32" t="str">
        <x:f>IF(B14="","",IF(COUNT(E14:G14)&lt;3,"Add count inputs",IF(OR(MIN(E14:G14)&lt;0,E14&lt;F14+G14),"Check counts",E14-F14-G14)))</x:f>
      </x:c>
      <x:c r="O14" s="16" t="str">
        <x:f>IF(OR(B14="",J14=""),"",J14-'Settings'!$B$10)</x:f>
      </x:c>
      <x:c r="P14" s="16" t="str">
        <x:f>IF(B14="","",IF(N14="Add count inputs","Add count inputs",IF(OR(N14="Check counts",N14&lt;0),"Check counts",IF(N14=0,"Empty",IF(K14="Packed on","Packed on recorded",IF(J14="","Add label date",IF(K14="","Add date type",IF(O14&lt;0,"Review date",IF(O14&lt;='Settings'!$B$11,"Use soon","Stored")))))))))</x:f>
      </x:c>
      <x:c r="Q14" s="16" t="str">
        <x:f>IF(B14="","",IF(N14="Add count inputs","Add count inputs",IF(OR(N14="Check counts",N14&lt;0),"Check counts",IF(NOT(ISNUMBER(M14)),"Set reorder level",IF(SUMIFS($N$7:$N$106,$B$7:$B$106,B14,$D$7:$D$106,D14)&lt;M14,"Reorder","Stocked")))))</x:f>
      </x:c>
      <x:c r="R14" s="35" t="str">
        <x:f>IF(B14="","",IF(OR(N14="Add count inputs",NOT(ISNUMBER(H14))),"Add count inputs",IF(OR(N14="Check counts",N14&lt;0,H14&lt;0,H14&gt;N14,AND(ISNUMBER(S14),S14&lt;0)),"Check reserve qty",IF(H14=0,0,IF(NOT(ISNUMBER(S14)),"Add meal yield",H14*S14)))))</x:f>
      </x:c>
      <x:c r="S14" s="36"/>
    </x:row>
    <x:row r="15" ht="25" customHeight="1">
      <x:c r="A15" s="19"/>
      <x:c r="B15" s="19"/>
      <x:c r="C15" s="19"/>
      <x:c r="D15" s="19"/>
      <x:c r="E15" s="29"/>
      <x:c r="F15" s="29"/>
      <x:c r="G15" s="29"/>
      <x:c r="H15" s="29"/>
      <x:c r="I15" s="21"/>
      <x:c r="J15" s="21"/>
      <x:c r="K15" s="19"/>
      <x:c r="L15" s="19"/>
      <x:c r="M15" s="19"/>
      <x:c r="N15" s="31" t="str">
        <x:f>IF(B15="","",IF(COUNT(E15:G15)&lt;3,"Add count inputs",IF(OR(MIN(E15:G15)&lt;0,E15&lt;F15+G15),"Check counts",E15-F15-G15)))</x:f>
      </x:c>
      <x:c r="O15" s="15" t="str">
        <x:f>IF(OR(B15="",J15=""),"",J15-'Settings'!$B$10)</x:f>
      </x:c>
      <x:c r="P15" s="15" t="str">
        <x:f>IF(B15="","",IF(N15="Add count inputs","Add count inputs",IF(OR(N15="Check counts",N15&lt;0),"Check counts",IF(N15=0,"Empty",IF(K15="Packed on","Packed on recorded",IF(J15="","Add label date",IF(K15="","Add date type",IF(O15&lt;0,"Review date",IF(O15&lt;='Settings'!$B$11,"Use soon","Stored")))))))))</x:f>
      </x:c>
      <x:c r="Q15" s="15" t="str">
        <x:f>IF(B15="","",IF(N15="Add count inputs","Add count inputs",IF(OR(N15="Check counts",N15&lt;0),"Check counts",IF(NOT(ISNUMBER(M15)),"Set reorder level",IF(SUMIFS($N$7:$N$106,$B$7:$B$106,B15,$D$7:$D$106,D15)&lt;M15,"Reorder","Stocked")))))</x:f>
      </x:c>
      <x:c r="R15" s="33" t="str">
        <x:f>IF(B15="","",IF(OR(N15="Add count inputs",NOT(ISNUMBER(H15))),"Add count inputs",IF(OR(N15="Check counts",N15&lt;0,H15&lt;0,H15&gt;N15,AND(ISNUMBER(S15),S15&lt;0)),"Check reserve qty",IF(H15=0,0,IF(NOT(ISNUMBER(S15)),"Add meal yield",H15*S15)))))</x:f>
      </x:c>
      <x:c r="S15" s="34"/>
    </x:row>
    <x:row r="16" ht="25" customHeight="1">
      <x:c r="A16" s="20"/>
      <x:c r="B16" s="20"/>
      <x:c r="C16" s="20"/>
      <x:c r="D16" s="20"/>
      <x:c r="E16" s="30"/>
      <x:c r="F16" s="30"/>
      <x:c r="G16" s="30"/>
      <x:c r="H16" s="30"/>
      <x:c r="I16" s="22"/>
      <x:c r="J16" s="22"/>
      <x:c r="K16" s="20"/>
      <x:c r="L16" s="20"/>
      <x:c r="M16" s="20"/>
      <x:c r="N16" s="32" t="str">
        <x:f>IF(B16="","",IF(COUNT(E16:G16)&lt;3,"Add count inputs",IF(OR(MIN(E16:G16)&lt;0,E16&lt;F16+G16),"Check counts",E16-F16-G16)))</x:f>
      </x:c>
      <x:c r="O16" s="16" t="str">
        <x:f>IF(OR(B16="",J16=""),"",J16-'Settings'!$B$10)</x:f>
      </x:c>
      <x:c r="P16" s="16" t="str">
        <x:f>IF(B16="","",IF(N16="Add count inputs","Add count inputs",IF(OR(N16="Check counts",N16&lt;0),"Check counts",IF(N16=0,"Empty",IF(K16="Packed on","Packed on recorded",IF(J16="","Add label date",IF(K16="","Add date type",IF(O16&lt;0,"Review date",IF(O16&lt;='Settings'!$B$11,"Use soon","Stored")))))))))</x:f>
      </x:c>
      <x:c r="Q16" s="16" t="str">
        <x:f>IF(B16="","",IF(N16="Add count inputs","Add count inputs",IF(OR(N16="Check counts",N16&lt;0),"Check counts",IF(NOT(ISNUMBER(M16)),"Set reorder level",IF(SUMIFS($N$7:$N$106,$B$7:$B$106,B16,$D$7:$D$106,D16)&lt;M16,"Reorder","Stocked")))))</x:f>
      </x:c>
      <x:c r="R16" s="35" t="str">
        <x:f>IF(B16="","",IF(OR(N16="Add count inputs",NOT(ISNUMBER(H16))),"Add count inputs",IF(OR(N16="Check counts",N16&lt;0,H16&lt;0,H16&gt;N16,AND(ISNUMBER(S16),S16&lt;0)),"Check reserve qty",IF(H16=0,0,IF(NOT(ISNUMBER(S16)),"Add meal yield",H16*S16)))))</x:f>
      </x:c>
      <x:c r="S16" s="36"/>
    </x:row>
    <x:row r="17" ht="25" customHeight="1">
      <x:c r="A17" s="19"/>
      <x:c r="B17" s="19"/>
      <x:c r="C17" s="19"/>
      <x:c r="D17" s="19"/>
      <x:c r="E17" s="29"/>
      <x:c r="F17" s="29"/>
      <x:c r="G17" s="29"/>
      <x:c r="H17" s="29"/>
      <x:c r="I17" s="21"/>
      <x:c r="J17" s="21"/>
      <x:c r="K17" s="19"/>
      <x:c r="L17" s="19"/>
      <x:c r="M17" s="19"/>
      <x:c r="N17" s="31" t="str">
        <x:f>IF(B17="","",IF(COUNT(E17:G17)&lt;3,"Add count inputs",IF(OR(MIN(E17:G17)&lt;0,E17&lt;F17+G17),"Check counts",E17-F17-G17)))</x:f>
      </x:c>
      <x:c r="O17" s="15" t="str">
        <x:f>IF(OR(B17="",J17=""),"",J17-'Settings'!$B$10)</x:f>
      </x:c>
      <x:c r="P17" s="15" t="str">
        <x:f>IF(B17="","",IF(N17="Add count inputs","Add count inputs",IF(OR(N17="Check counts",N17&lt;0),"Check counts",IF(N17=0,"Empty",IF(K17="Packed on","Packed on recorded",IF(J17="","Add label date",IF(K17="","Add date type",IF(O17&lt;0,"Review date",IF(O17&lt;='Settings'!$B$11,"Use soon","Stored")))))))))</x:f>
      </x:c>
      <x:c r="Q17" s="15" t="str">
        <x:f>IF(B17="","",IF(N17="Add count inputs","Add count inputs",IF(OR(N17="Check counts",N17&lt;0),"Check counts",IF(NOT(ISNUMBER(M17)),"Set reorder level",IF(SUMIFS($N$7:$N$106,$B$7:$B$106,B17,$D$7:$D$106,D17)&lt;M17,"Reorder","Stocked")))))</x:f>
      </x:c>
      <x:c r="R17" s="33" t="str">
        <x:f>IF(B17="","",IF(OR(N17="Add count inputs",NOT(ISNUMBER(H17))),"Add count inputs",IF(OR(N17="Check counts",N17&lt;0,H17&lt;0,H17&gt;N17,AND(ISNUMBER(S17),S17&lt;0)),"Check reserve qty",IF(H17=0,0,IF(NOT(ISNUMBER(S17)),"Add meal yield",H17*S17)))))</x:f>
      </x:c>
      <x:c r="S17" s="34"/>
    </x:row>
    <x:row r="18" ht="25" customHeight="1">
      <x:c r="A18" s="20"/>
      <x:c r="B18" s="20"/>
      <x:c r="C18" s="20"/>
      <x:c r="D18" s="20"/>
      <x:c r="E18" s="30"/>
      <x:c r="F18" s="30"/>
      <x:c r="G18" s="30"/>
      <x:c r="H18" s="30"/>
      <x:c r="I18" s="22"/>
      <x:c r="J18" s="22"/>
      <x:c r="K18" s="20"/>
      <x:c r="L18" s="20"/>
      <x:c r="M18" s="20"/>
      <x:c r="N18" s="32" t="str">
        <x:f>IF(B18="","",IF(COUNT(E18:G18)&lt;3,"Add count inputs",IF(OR(MIN(E18:G18)&lt;0,E18&lt;F18+G18),"Check counts",E18-F18-G18)))</x:f>
      </x:c>
      <x:c r="O18" s="16" t="str">
        <x:f>IF(OR(B18="",J18=""),"",J18-'Settings'!$B$10)</x:f>
      </x:c>
      <x:c r="P18" s="16" t="str">
        <x:f>IF(B18="","",IF(N18="Add count inputs","Add count inputs",IF(OR(N18="Check counts",N18&lt;0),"Check counts",IF(N18=0,"Empty",IF(K18="Packed on","Packed on recorded",IF(J18="","Add label date",IF(K18="","Add date type",IF(O18&lt;0,"Review date",IF(O18&lt;='Settings'!$B$11,"Use soon","Stored")))))))))</x:f>
      </x:c>
      <x:c r="Q18" s="16" t="str">
        <x:f>IF(B18="","",IF(N18="Add count inputs","Add count inputs",IF(OR(N18="Check counts",N18&lt;0),"Check counts",IF(NOT(ISNUMBER(M18)),"Set reorder level",IF(SUMIFS($N$7:$N$106,$B$7:$B$106,B18,$D$7:$D$106,D18)&lt;M18,"Reorder","Stocked")))))</x:f>
      </x:c>
      <x:c r="R18" s="35" t="str">
        <x:f>IF(B18="","",IF(OR(N18="Add count inputs",NOT(ISNUMBER(H18))),"Add count inputs",IF(OR(N18="Check counts",N18&lt;0,H18&lt;0,H18&gt;N18,AND(ISNUMBER(S18),S18&lt;0)),"Check reserve qty",IF(H18=0,0,IF(NOT(ISNUMBER(S18)),"Add meal yield",H18*S18)))))</x:f>
      </x:c>
      <x:c r="S18" s="36"/>
    </x:row>
    <x:row r="19" ht="25" customHeight="1">
      <x:c r="A19" s="19"/>
      <x:c r="B19" s="19"/>
      <x:c r="C19" s="19"/>
      <x:c r="D19" s="19"/>
      <x:c r="E19" s="29"/>
      <x:c r="F19" s="29"/>
      <x:c r="G19" s="29"/>
      <x:c r="H19" s="29"/>
      <x:c r="I19" s="21"/>
      <x:c r="J19" s="21"/>
      <x:c r="K19" s="19"/>
      <x:c r="L19" s="19"/>
      <x:c r="M19" s="19"/>
      <x:c r="N19" s="31" t="str">
        <x:f>IF(B19="","",IF(COUNT(E19:G19)&lt;3,"Add count inputs",IF(OR(MIN(E19:G19)&lt;0,E19&lt;F19+G19),"Check counts",E19-F19-G19)))</x:f>
      </x:c>
      <x:c r="O19" s="15" t="str">
        <x:f>IF(OR(B19="",J19=""),"",J19-'Settings'!$B$10)</x:f>
      </x:c>
      <x:c r="P19" s="15" t="str">
        <x:f>IF(B19="","",IF(N19="Add count inputs","Add count inputs",IF(OR(N19="Check counts",N19&lt;0),"Check counts",IF(N19=0,"Empty",IF(K19="Packed on","Packed on recorded",IF(J19="","Add label date",IF(K19="","Add date type",IF(O19&lt;0,"Review date",IF(O19&lt;='Settings'!$B$11,"Use soon","Stored")))))))))</x:f>
      </x:c>
      <x:c r="Q19" s="15" t="str">
        <x:f>IF(B19="","",IF(N19="Add count inputs","Add count inputs",IF(OR(N19="Check counts",N19&lt;0),"Check counts",IF(NOT(ISNUMBER(M19)),"Set reorder level",IF(SUMIFS($N$7:$N$106,$B$7:$B$106,B19,$D$7:$D$106,D19)&lt;M19,"Reorder","Stocked")))))</x:f>
      </x:c>
      <x:c r="R19" s="33" t="str">
        <x:f>IF(B19="","",IF(OR(N19="Add count inputs",NOT(ISNUMBER(H19))),"Add count inputs",IF(OR(N19="Check counts",N19&lt;0,H19&lt;0,H19&gt;N19,AND(ISNUMBER(S19),S19&lt;0)),"Check reserve qty",IF(H19=0,0,IF(NOT(ISNUMBER(S19)),"Add meal yield",H19*S19)))))</x:f>
      </x:c>
      <x:c r="S19" s="34"/>
    </x:row>
    <x:row r="20" ht="25" customHeight="1">
      <x:c r="A20" s="20"/>
      <x:c r="B20" s="20"/>
      <x:c r="C20" s="20"/>
      <x:c r="D20" s="20"/>
      <x:c r="E20" s="30"/>
      <x:c r="F20" s="30"/>
      <x:c r="G20" s="30"/>
      <x:c r="H20" s="30"/>
      <x:c r="I20" s="22"/>
      <x:c r="J20" s="22"/>
      <x:c r="K20" s="20"/>
      <x:c r="L20" s="20"/>
      <x:c r="M20" s="20"/>
      <x:c r="N20" s="32" t="str">
        <x:f>IF(B20="","",IF(COUNT(E20:G20)&lt;3,"Add count inputs",IF(OR(MIN(E20:G20)&lt;0,E20&lt;F20+G20),"Check counts",E20-F20-G20)))</x:f>
      </x:c>
      <x:c r="O20" s="16" t="str">
        <x:f>IF(OR(B20="",J20=""),"",J20-'Settings'!$B$10)</x:f>
      </x:c>
      <x:c r="P20" s="16" t="str">
        <x:f>IF(B20="","",IF(N20="Add count inputs","Add count inputs",IF(OR(N20="Check counts",N20&lt;0),"Check counts",IF(N20=0,"Empty",IF(K20="Packed on","Packed on recorded",IF(J20="","Add label date",IF(K20="","Add date type",IF(O20&lt;0,"Review date",IF(O20&lt;='Settings'!$B$11,"Use soon","Stored")))))))))</x:f>
      </x:c>
      <x:c r="Q20" s="16" t="str">
        <x:f>IF(B20="","",IF(N20="Add count inputs","Add count inputs",IF(OR(N20="Check counts",N20&lt;0),"Check counts",IF(NOT(ISNUMBER(M20)),"Set reorder level",IF(SUMIFS($N$7:$N$106,$B$7:$B$106,B20,$D$7:$D$106,D20)&lt;M20,"Reorder","Stocked")))))</x:f>
      </x:c>
      <x:c r="R20" s="35" t="str">
        <x:f>IF(B20="","",IF(OR(N20="Add count inputs",NOT(ISNUMBER(H20))),"Add count inputs",IF(OR(N20="Check counts",N20&lt;0,H20&lt;0,H20&gt;N20,AND(ISNUMBER(S20),S20&lt;0)),"Check reserve qty",IF(H20=0,0,IF(NOT(ISNUMBER(S20)),"Add meal yield",H20*S20)))))</x:f>
      </x:c>
      <x:c r="S20" s="36"/>
    </x:row>
    <x:row r="21" ht="25" customHeight="1">
      <x:c r="A21" s="19"/>
      <x:c r="B21" s="19"/>
      <x:c r="C21" s="19"/>
      <x:c r="D21" s="19"/>
      <x:c r="E21" s="29"/>
      <x:c r="F21" s="29"/>
      <x:c r="G21" s="29"/>
      <x:c r="H21" s="29"/>
      <x:c r="I21" s="21"/>
      <x:c r="J21" s="21"/>
      <x:c r="K21" s="19"/>
      <x:c r="L21" s="19"/>
      <x:c r="M21" s="19"/>
      <x:c r="N21" s="31" t="str">
        <x:f>IF(B21="","",IF(COUNT(E21:G21)&lt;3,"Add count inputs",IF(OR(MIN(E21:G21)&lt;0,E21&lt;F21+G21),"Check counts",E21-F21-G21)))</x:f>
      </x:c>
      <x:c r="O21" s="15" t="str">
        <x:f>IF(OR(B21="",J21=""),"",J21-'Settings'!$B$10)</x:f>
      </x:c>
      <x:c r="P21" s="15" t="str">
        <x:f>IF(B21="","",IF(N21="Add count inputs","Add count inputs",IF(OR(N21="Check counts",N21&lt;0),"Check counts",IF(N21=0,"Empty",IF(K21="Packed on","Packed on recorded",IF(J21="","Add label date",IF(K21="","Add date type",IF(O21&lt;0,"Review date",IF(O21&lt;='Settings'!$B$11,"Use soon","Stored")))))))))</x:f>
      </x:c>
      <x:c r="Q21" s="15" t="str">
        <x:f>IF(B21="","",IF(N21="Add count inputs","Add count inputs",IF(OR(N21="Check counts",N21&lt;0),"Check counts",IF(NOT(ISNUMBER(M21)),"Set reorder level",IF(SUMIFS($N$7:$N$106,$B$7:$B$106,B21,$D$7:$D$106,D21)&lt;M21,"Reorder","Stocked")))))</x:f>
      </x:c>
      <x:c r="R21" s="33" t="str">
        <x:f>IF(B21="","",IF(OR(N21="Add count inputs",NOT(ISNUMBER(H21))),"Add count inputs",IF(OR(N21="Check counts",N21&lt;0,H21&lt;0,H21&gt;N21,AND(ISNUMBER(S21),S21&lt;0)),"Check reserve qty",IF(H21=0,0,IF(NOT(ISNUMBER(S21)),"Add meal yield",H21*S21)))))</x:f>
      </x:c>
      <x:c r="S21" s="34"/>
    </x:row>
    <x:row r="22" ht="25" customHeight="1">
      <x:c r="A22" s="20"/>
      <x:c r="B22" s="20"/>
      <x:c r="C22" s="20"/>
      <x:c r="D22" s="20"/>
      <x:c r="E22" s="30"/>
      <x:c r="F22" s="30"/>
      <x:c r="G22" s="30"/>
      <x:c r="H22" s="30"/>
      <x:c r="I22" s="22"/>
      <x:c r="J22" s="22"/>
      <x:c r="K22" s="20"/>
      <x:c r="L22" s="20"/>
      <x:c r="M22" s="20"/>
      <x:c r="N22" s="32" t="str">
        <x:f>IF(B22="","",IF(COUNT(E22:G22)&lt;3,"Add count inputs",IF(OR(MIN(E22:G22)&lt;0,E22&lt;F22+G22),"Check counts",E22-F22-G22)))</x:f>
      </x:c>
      <x:c r="O22" s="16" t="str">
        <x:f>IF(OR(B22="",J22=""),"",J22-'Settings'!$B$10)</x:f>
      </x:c>
      <x:c r="P22" s="16" t="str">
        <x:f>IF(B22="","",IF(N22="Add count inputs","Add count inputs",IF(OR(N22="Check counts",N22&lt;0),"Check counts",IF(N22=0,"Empty",IF(K22="Packed on","Packed on recorded",IF(J22="","Add label date",IF(K22="","Add date type",IF(O22&lt;0,"Review date",IF(O22&lt;='Settings'!$B$11,"Use soon","Stored")))))))))</x:f>
      </x:c>
      <x:c r="Q22" s="16" t="str">
        <x:f>IF(B22="","",IF(N22="Add count inputs","Add count inputs",IF(OR(N22="Check counts",N22&lt;0),"Check counts",IF(NOT(ISNUMBER(M22)),"Set reorder level",IF(SUMIFS($N$7:$N$106,$B$7:$B$106,B22,$D$7:$D$106,D22)&lt;M22,"Reorder","Stocked")))))</x:f>
      </x:c>
      <x:c r="R22" s="35" t="str">
        <x:f>IF(B22="","",IF(OR(N22="Add count inputs",NOT(ISNUMBER(H22))),"Add count inputs",IF(OR(N22="Check counts",N22&lt;0,H22&lt;0,H22&gt;N22,AND(ISNUMBER(S22),S22&lt;0)),"Check reserve qty",IF(H22=0,0,IF(NOT(ISNUMBER(S22)),"Add meal yield",H22*S22)))))</x:f>
      </x:c>
      <x:c r="S22" s="36"/>
    </x:row>
    <x:row r="23" ht="25" customHeight="1">
      <x:c r="A23" s="19"/>
      <x:c r="B23" s="19"/>
      <x:c r="C23" s="19"/>
      <x:c r="D23" s="19"/>
      <x:c r="E23" s="29"/>
      <x:c r="F23" s="29"/>
      <x:c r="G23" s="29"/>
      <x:c r="H23" s="29"/>
      <x:c r="I23" s="21"/>
      <x:c r="J23" s="21"/>
      <x:c r="K23" s="19"/>
      <x:c r="L23" s="19"/>
      <x:c r="M23" s="19"/>
      <x:c r="N23" s="31" t="str">
        <x:f>IF(B23="","",IF(COUNT(E23:G23)&lt;3,"Add count inputs",IF(OR(MIN(E23:G23)&lt;0,E23&lt;F23+G23),"Check counts",E23-F23-G23)))</x:f>
      </x:c>
      <x:c r="O23" s="15" t="str">
        <x:f>IF(OR(B23="",J23=""),"",J23-'Settings'!$B$10)</x:f>
      </x:c>
      <x:c r="P23" s="15" t="str">
        <x:f>IF(B23="","",IF(N23="Add count inputs","Add count inputs",IF(OR(N23="Check counts",N23&lt;0),"Check counts",IF(N23=0,"Empty",IF(K23="Packed on","Packed on recorded",IF(J23="","Add label date",IF(K23="","Add date type",IF(O23&lt;0,"Review date",IF(O23&lt;='Settings'!$B$11,"Use soon","Stored")))))))))</x:f>
      </x:c>
      <x:c r="Q23" s="15" t="str">
        <x:f>IF(B23="","",IF(N23="Add count inputs","Add count inputs",IF(OR(N23="Check counts",N23&lt;0),"Check counts",IF(NOT(ISNUMBER(M23)),"Set reorder level",IF(SUMIFS($N$7:$N$106,$B$7:$B$106,B23,$D$7:$D$106,D23)&lt;M23,"Reorder","Stocked")))))</x:f>
      </x:c>
      <x:c r="R23" s="33" t="str">
        <x:f>IF(B23="","",IF(OR(N23="Add count inputs",NOT(ISNUMBER(H23))),"Add count inputs",IF(OR(N23="Check counts",N23&lt;0,H23&lt;0,H23&gt;N23,AND(ISNUMBER(S23),S23&lt;0)),"Check reserve qty",IF(H23=0,0,IF(NOT(ISNUMBER(S23)),"Add meal yield",H23*S23)))))</x:f>
      </x:c>
      <x:c r="S23" s="34"/>
    </x:row>
    <x:row r="24" ht="25" customHeight="1">
      <x:c r="A24" s="20"/>
      <x:c r="B24" s="20"/>
      <x:c r="C24" s="20"/>
      <x:c r="D24" s="20"/>
      <x:c r="E24" s="30"/>
      <x:c r="F24" s="30"/>
      <x:c r="G24" s="30"/>
      <x:c r="H24" s="30"/>
      <x:c r="I24" s="22"/>
      <x:c r="J24" s="22"/>
      <x:c r="K24" s="20"/>
      <x:c r="L24" s="20"/>
      <x:c r="M24" s="20"/>
      <x:c r="N24" s="32" t="str">
        <x:f>IF(B24="","",IF(COUNT(E24:G24)&lt;3,"Add count inputs",IF(OR(MIN(E24:G24)&lt;0,E24&lt;F24+G24),"Check counts",E24-F24-G24)))</x:f>
      </x:c>
      <x:c r="O24" s="16" t="str">
        <x:f>IF(OR(B24="",J24=""),"",J24-'Settings'!$B$10)</x:f>
      </x:c>
      <x:c r="P24" s="16" t="str">
        <x:f>IF(B24="","",IF(N24="Add count inputs","Add count inputs",IF(OR(N24="Check counts",N24&lt;0),"Check counts",IF(N24=0,"Empty",IF(K24="Packed on","Packed on recorded",IF(J24="","Add label date",IF(K24="","Add date type",IF(O24&lt;0,"Review date",IF(O24&lt;='Settings'!$B$11,"Use soon","Stored")))))))))</x:f>
      </x:c>
      <x:c r="Q24" s="16" t="str">
        <x:f>IF(B24="","",IF(N24="Add count inputs","Add count inputs",IF(OR(N24="Check counts",N24&lt;0),"Check counts",IF(NOT(ISNUMBER(M24)),"Set reorder level",IF(SUMIFS($N$7:$N$106,$B$7:$B$106,B24,$D$7:$D$106,D24)&lt;M24,"Reorder","Stocked")))))</x:f>
      </x:c>
      <x:c r="R24" s="35" t="str">
        <x:f>IF(B24="","",IF(OR(N24="Add count inputs",NOT(ISNUMBER(H24))),"Add count inputs",IF(OR(N24="Check counts",N24&lt;0,H24&lt;0,H24&gt;N24,AND(ISNUMBER(S24),S24&lt;0)),"Check reserve qty",IF(H24=0,0,IF(NOT(ISNUMBER(S24)),"Add meal yield",H24*S24)))))</x:f>
      </x:c>
      <x:c r="S24" s="36"/>
    </x:row>
    <x:row r="25" ht="25" customHeight="1">
      <x:c r="A25" s="19"/>
      <x:c r="B25" s="19"/>
      <x:c r="C25" s="19"/>
      <x:c r="D25" s="19"/>
      <x:c r="E25" s="29"/>
      <x:c r="F25" s="29"/>
      <x:c r="G25" s="29"/>
      <x:c r="H25" s="29"/>
      <x:c r="I25" s="21"/>
      <x:c r="J25" s="21"/>
      <x:c r="K25" s="19"/>
      <x:c r="L25" s="19"/>
      <x:c r="M25" s="19"/>
      <x:c r="N25" s="31" t="str">
        <x:f>IF(B25="","",IF(COUNT(E25:G25)&lt;3,"Add count inputs",IF(OR(MIN(E25:G25)&lt;0,E25&lt;F25+G25),"Check counts",E25-F25-G25)))</x:f>
      </x:c>
      <x:c r="O25" s="15" t="str">
        <x:f>IF(OR(B25="",J25=""),"",J25-'Settings'!$B$10)</x:f>
      </x:c>
      <x:c r="P25" s="15" t="str">
        <x:f>IF(B25="","",IF(N25="Add count inputs","Add count inputs",IF(OR(N25="Check counts",N25&lt;0),"Check counts",IF(N25=0,"Empty",IF(K25="Packed on","Packed on recorded",IF(J25="","Add label date",IF(K25="","Add date type",IF(O25&lt;0,"Review date",IF(O25&lt;='Settings'!$B$11,"Use soon","Stored")))))))))</x:f>
      </x:c>
      <x:c r="Q25" s="15" t="str">
        <x:f>IF(B25="","",IF(N25="Add count inputs","Add count inputs",IF(OR(N25="Check counts",N25&lt;0),"Check counts",IF(NOT(ISNUMBER(M25)),"Set reorder level",IF(SUMIFS($N$7:$N$106,$B$7:$B$106,B25,$D$7:$D$106,D25)&lt;M25,"Reorder","Stocked")))))</x:f>
      </x:c>
      <x:c r="R25" s="33" t="str">
        <x:f>IF(B25="","",IF(OR(N25="Add count inputs",NOT(ISNUMBER(H25))),"Add count inputs",IF(OR(N25="Check counts",N25&lt;0,H25&lt;0,H25&gt;N25,AND(ISNUMBER(S25),S25&lt;0)),"Check reserve qty",IF(H25=0,0,IF(NOT(ISNUMBER(S25)),"Add meal yield",H25*S25)))))</x:f>
      </x:c>
      <x:c r="S25" s="34"/>
    </x:row>
    <x:row r="26" ht="25" customHeight="1">
      <x:c r="A26" s="20"/>
      <x:c r="B26" s="20"/>
      <x:c r="C26" s="20"/>
      <x:c r="D26" s="20"/>
      <x:c r="E26" s="30"/>
      <x:c r="F26" s="30"/>
      <x:c r="G26" s="30"/>
      <x:c r="H26" s="30"/>
      <x:c r="I26" s="22"/>
      <x:c r="J26" s="22"/>
      <x:c r="K26" s="20"/>
      <x:c r="L26" s="20"/>
      <x:c r="M26" s="20"/>
      <x:c r="N26" s="32" t="str">
        <x:f>IF(B26="","",IF(COUNT(E26:G26)&lt;3,"Add count inputs",IF(OR(MIN(E26:G26)&lt;0,E26&lt;F26+G26),"Check counts",E26-F26-G26)))</x:f>
      </x:c>
      <x:c r="O26" s="16" t="str">
        <x:f>IF(OR(B26="",J26=""),"",J26-'Settings'!$B$10)</x:f>
      </x:c>
      <x:c r="P26" s="16" t="str">
        <x:f>IF(B26="","",IF(N26="Add count inputs","Add count inputs",IF(OR(N26="Check counts",N26&lt;0),"Check counts",IF(N26=0,"Empty",IF(K26="Packed on","Packed on recorded",IF(J26="","Add label date",IF(K26="","Add date type",IF(O26&lt;0,"Review date",IF(O26&lt;='Settings'!$B$11,"Use soon","Stored")))))))))</x:f>
      </x:c>
      <x:c r="Q26" s="16" t="str">
        <x:f>IF(B26="","",IF(N26="Add count inputs","Add count inputs",IF(OR(N26="Check counts",N26&lt;0),"Check counts",IF(NOT(ISNUMBER(M26)),"Set reorder level",IF(SUMIFS($N$7:$N$106,$B$7:$B$106,B26,$D$7:$D$106,D26)&lt;M26,"Reorder","Stocked")))))</x:f>
      </x:c>
      <x:c r="R26" s="35" t="str">
        <x:f>IF(B26="","",IF(OR(N26="Add count inputs",NOT(ISNUMBER(H26))),"Add count inputs",IF(OR(N26="Check counts",N26&lt;0,H26&lt;0,H26&gt;N26,AND(ISNUMBER(S26),S26&lt;0)),"Check reserve qty",IF(H26=0,0,IF(NOT(ISNUMBER(S26)),"Add meal yield",H26*S26)))))</x:f>
      </x:c>
      <x:c r="S26" s="36"/>
    </x:row>
    <x:row r="27" ht="25" customHeight="1">
      <x:c r="A27" s="19"/>
      <x:c r="B27" s="19"/>
      <x:c r="C27" s="19"/>
      <x:c r="D27" s="19"/>
      <x:c r="E27" s="29"/>
      <x:c r="F27" s="29"/>
      <x:c r="G27" s="29"/>
      <x:c r="H27" s="29"/>
      <x:c r="I27" s="21"/>
      <x:c r="J27" s="21"/>
      <x:c r="K27" s="19"/>
      <x:c r="L27" s="19"/>
      <x:c r="M27" s="19"/>
      <x:c r="N27" s="31" t="str">
        <x:f>IF(B27="","",IF(COUNT(E27:G27)&lt;3,"Add count inputs",IF(OR(MIN(E27:G27)&lt;0,E27&lt;F27+G27),"Check counts",E27-F27-G27)))</x:f>
      </x:c>
      <x:c r="O27" s="15" t="str">
        <x:f>IF(OR(B27="",J27=""),"",J27-'Settings'!$B$10)</x:f>
      </x:c>
      <x:c r="P27" s="15" t="str">
        <x:f>IF(B27="","",IF(N27="Add count inputs","Add count inputs",IF(OR(N27="Check counts",N27&lt;0),"Check counts",IF(N27=0,"Empty",IF(K27="Packed on","Packed on recorded",IF(J27="","Add label date",IF(K27="","Add date type",IF(O27&lt;0,"Review date",IF(O27&lt;='Settings'!$B$11,"Use soon","Stored")))))))))</x:f>
      </x:c>
      <x:c r="Q27" s="15" t="str">
        <x:f>IF(B27="","",IF(N27="Add count inputs","Add count inputs",IF(OR(N27="Check counts",N27&lt;0),"Check counts",IF(NOT(ISNUMBER(M27)),"Set reorder level",IF(SUMIFS($N$7:$N$106,$B$7:$B$106,B27,$D$7:$D$106,D27)&lt;M27,"Reorder","Stocked")))))</x:f>
      </x:c>
      <x:c r="R27" s="33" t="str">
        <x:f>IF(B27="","",IF(OR(N27="Add count inputs",NOT(ISNUMBER(H27))),"Add count inputs",IF(OR(N27="Check counts",N27&lt;0,H27&lt;0,H27&gt;N27,AND(ISNUMBER(S27),S27&lt;0)),"Check reserve qty",IF(H27=0,0,IF(NOT(ISNUMBER(S27)),"Add meal yield",H27*S27)))))</x:f>
      </x:c>
      <x:c r="S27" s="34"/>
    </x:row>
    <x:row r="28" ht="25" customHeight="1">
      <x:c r="A28" s="20"/>
      <x:c r="B28" s="20"/>
      <x:c r="C28" s="20"/>
      <x:c r="D28" s="20"/>
      <x:c r="E28" s="30"/>
      <x:c r="F28" s="30"/>
      <x:c r="G28" s="30"/>
      <x:c r="H28" s="30"/>
      <x:c r="I28" s="22"/>
      <x:c r="J28" s="22"/>
      <x:c r="K28" s="20"/>
      <x:c r="L28" s="20"/>
      <x:c r="M28" s="20"/>
      <x:c r="N28" s="32" t="str">
        <x:f>IF(B28="","",IF(COUNT(E28:G28)&lt;3,"Add count inputs",IF(OR(MIN(E28:G28)&lt;0,E28&lt;F28+G28),"Check counts",E28-F28-G28)))</x:f>
      </x:c>
      <x:c r="O28" s="16" t="str">
        <x:f>IF(OR(B28="",J28=""),"",J28-'Settings'!$B$10)</x:f>
      </x:c>
      <x:c r="P28" s="16" t="str">
        <x:f>IF(B28="","",IF(N28="Add count inputs","Add count inputs",IF(OR(N28="Check counts",N28&lt;0),"Check counts",IF(N28=0,"Empty",IF(K28="Packed on","Packed on recorded",IF(J28="","Add label date",IF(K28="","Add date type",IF(O28&lt;0,"Review date",IF(O28&lt;='Settings'!$B$11,"Use soon","Stored")))))))))</x:f>
      </x:c>
      <x:c r="Q28" s="16" t="str">
        <x:f>IF(B28="","",IF(N28="Add count inputs","Add count inputs",IF(OR(N28="Check counts",N28&lt;0),"Check counts",IF(NOT(ISNUMBER(M28)),"Set reorder level",IF(SUMIFS($N$7:$N$106,$B$7:$B$106,B28,$D$7:$D$106,D28)&lt;M28,"Reorder","Stocked")))))</x:f>
      </x:c>
      <x:c r="R28" s="35" t="str">
        <x:f>IF(B28="","",IF(OR(N28="Add count inputs",NOT(ISNUMBER(H28))),"Add count inputs",IF(OR(N28="Check counts",N28&lt;0,H28&lt;0,H28&gt;N28,AND(ISNUMBER(S28),S28&lt;0)),"Check reserve qty",IF(H28=0,0,IF(NOT(ISNUMBER(S28)),"Add meal yield",H28*S28)))))</x:f>
      </x:c>
      <x:c r="S28" s="36"/>
    </x:row>
    <x:row r="29" ht="25" customHeight="1">
      <x:c r="A29" s="19"/>
      <x:c r="B29" s="19"/>
      <x:c r="C29" s="19"/>
      <x:c r="D29" s="19"/>
      <x:c r="E29" s="29"/>
      <x:c r="F29" s="29"/>
      <x:c r="G29" s="29"/>
      <x:c r="H29" s="29"/>
      <x:c r="I29" s="21"/>
      <x:c r="J29" s="21"/>
      <x:c r="K29" s="19"/>
      <x:c r="L29" s="19"/>
      <x:c r="M29" s="19"/>
      <x:c r="N29" s="31" t="str">
        <x:f>IF(B29="","",IF(COUNT(E29:G29)&lt;3,"Add count inputs",IF(OR(MIN(E29:G29)&lt;0,E29&lt;F29+G29),"Check counts",E29-F29-G29)))</x:f>
      </x:c>
      <x:c r="O29" s="15" t="str">
        <x:f>IF(OR(B29="",J29=""),"",J29-'Settings'!$B$10)</x:f>
      </x:c>
      <x:c r="P29" s="15" t="str">
        <x:f>IF(B29="","",IF(N29="Add count inputs","Add count inputs",IF(OR(N29="Check counts",N29&lt;0),"Check counts",IF(N29=0,"Empty",IF(K29="Packed on","Packed on recorded",IF(J29="","Add label date",IF(K29="","Add date type",IF(O29&lt;0,"Review date",IF(O29&lt;='Settings'!$B$11,"Use soon","Stored")))))))))</x:f>
      </x:c>
      <x:c r="Q29" s="15" t="str">
        <x:f>IF(B29="","",IF(N29="Add count inputs","Add count inputs",IF(OR(N29="Check counts",N29&lt;0),"Check counts",IF(NOT(ISNUMBER(M29)),"Set reorder level",IF(SUMIFS($N$7:$N$106,$B$7:$B$106,B29,$D$7:$D$106,D29)&lt;M29,"Reorder","Stocked")))))</x:f>
      </x:c>
      <x:c r="R29" s="33" t="str">
        <x:f>IF(B29="","",IF(OR(N29="Add count inputs",NOT(ISNUMBER(H29))),"Add count inputs",IF(OR(N29="Check counts",N29&lt;0,H29&lt;0,H29&gt;N29,AND(ISNUMBER(S29),S29&lt;0)),"Check reserve qty",IF(H29=0,0,IF(NOT(ISNUMBER(S29)),"Add meal yield",H29*S29)))))</x:f>
      </x:c>
      <x:c r="S29" s="34"/>
    </x:row>
    <x:row r="30" ht="25" customHeight="1">
      <x:c r="A30" s="20"/>
      <x:c r="B30" s="20"/>
      <x:c r="C30" s="20"/>
      <x:c r="D30" s="20"/>
      <x:c r="E30" s="30"/>
      <x:c r="F30" s="30"/>
      <x:c r="G30" s="30"/>
      <x:c r="H30" s="30"/>
      <x:c r="I30" s="22"/>
      <x:c r="J30" s="22"/>
      <x:c r="K30" s="20"/>
      <x:c r="L30" s="20"/>
      <x:c r="M30" s="20"/>
      <x:c r="N30" s="32" t="str">
        <x:f>IF(B30="","",IF(COUNT(E30:G30)&lt;3,"Add count inputs",IF(OR(MIN(E30:G30)&lt;0,E30&lt;F30+G30),"Check counts",E30-F30-G30)))</x:f>
      </x:c>
      <x:c r="O30" s="16" t="str">
        <x:f>IF(OR(B30="",J30=""),"",J30-'Settings'!$B$10)</x:f>
      </x:c>
      <x:c r="P30" s="16" t="str">
        <x:f>IF(B30="","",IF(N30="Add count inputs","Add count inputs",IF(OR(N30="Check counts",N30&lt;0),"Check counts",IF(N30=0,"Empty",IF(K30="Packed on","Packed on recorded",IF(J30="","Add label date",IF(K30="","Add date type",IF(O30&lt;0,"Review date",IF(O30&lt;='Settings'!$B$11,"Use soon","Stored")))))))))</x:f>
      </x:c>
      <x:c r="Q30" s="16" t="str">
        <x:f>IF(B30="","",IF(N30="Add count inputs","Add count inputs",IF(OR(N30="Check counts",N30&lt;0),"Check counts",IF(NOT(ISNUMBER(M30)),"Set reorder level",IF(SUMIFS($N$7:$N$106,$B$7:$B$106,B30,$D$7:$D$106,D30)&lt;M30,"Reorder","Stocked")))))</x:f>
      </x:c>
      <x:c r="R30" s="35" t="str">
        <x:f>IF(B30="","",IF(OR(N30="Add count inputs",NOT(ISNUMBER(H30))),"Add count inputs",IF(OR(N30="Check counts",N30&lt;0,H30&lt;0,H30&gt;N30,AND(ISNUMBER(S30),S30&lt;0)),"Check reserve qty",IF(H30=0,0,IF(NOT(ISNUMBER(S30)),"Add meal yield",H30*S30)))))</x:f>
      </x:c>
      <x:c r="S30" s="36"/>
    </x:row>
    <x:row r="31" ht="25" customHeight="1">
      <x:c r="A31" s="19"/>
      <x:c r="B31" s="19"/>
      <x:c r="C31" s="19"/>
      <x:c r="D31" s="19"/>
      <x:c r="E31" s="29"/>
      <x:c r="F31" s="29"/>
      <x:c r="G31" s="29"/>
      <x:c r="H31" s="29"/>
      <x:c r="I31" s="21"/>
      <x:c r="J31" s="21"/>
      <x:c r="K31" s="19"/>
      <x:c r="L31" s="19"/>
      <x:c r="M31" s="19"/>
      <x:c r="N31" s="31" t="str">
        <x:f>IF(B31="","",IF(COUNT(E31:G31)&lt;3,"Add count inputs",IF(OR(MIN(E31:G31)&lt;0,E31&lt;F31+G31),"Check counts",E31-F31-G31)))</x:f>
      </x:c>
      <x:c r="O31" s="15" t="str">
        <x:f>IF(OR(B31="",J31=""),"",J31-'Settings'!$B$10)</x:f>
      </x:c>
      <x:c r="P31" s="15" t="str">
        <x:f>IF(B31="","",IF(N31="Add count inputs","Add count inputs",IF(OR(N31="Check counts",N31&lt;0),"Check counts",IF(N31=0,"Empty",IF(K31="Packed on","Packed on recorded",IF(J31="","Add label date",IF(K31="","Add date type",IF(O31&lt;0,"Review date",IF(O31&lt;='Settings'!$B$11,"Use soon","Stored")))))))))</x:f>
      </x:c>
      <x:c r="Q31" s="15" t="str">
        <x:f>IF(B31="","",IF(N31="Add count inputs","Add count inputs",IF(OR(N31="Check counts",N31&lt;0),"Check counts",IF(NOT(ISNUMBER(M31)),"Set reorder level",IF(SUMIFS($N$7:$N$106,$B$7:$B$106,B31,$D$7:$D$106,D31)&lt;M31,"Reorder","Stocked")))))</x:f>
      </x:c>
      <x:c r="R31" s="33" t="str">
        <x:f>IF(B31="","",IF(OR(N31="Add count inputs",NOT(ISNUMBER(H31))),"Add count inputs",IF(OR(N31="Check counts",N31&lt;0,H31&lt;0,H31&gt;N31,AND(ISNUMBER(S31),S31&lt;0)),"Check reserve qty",IF(H31=0,0,IF(NOT(ISNUMBER(S31)),"Add meal yield",H31*S31)))))</x:f>
      </x:c>
      <x:c r="S31" s="34"/>
    </x:row>
    <x:row r="32" ht="25" customHeight="1">
      <x:c r="A32" s="20"/>
      <x:c r="B32" s="20"/>
      <x:c r="C32" s="20"/>
      <x:c r="D32" s="20"/>
      <x:c r="E32" s="30"/>
      <x:c r="F32" s="30"/>
      <x:c r="G32" s="30"/>
      <x:c r="H32" s="30"/>
      <x:c r="I32" s="22"/>
      <x:c r="J32" s="22"/>
      <x:c r="K32" s="20"/>
      <x:c r="L32" s="20"/>
      <x:c r="M32" s="20"/>
      <x:c r="N32" s="32" t="str">
        <x:f>IF(B32="","",IF(COUNT(E32:G32)&lt;3,"Add count inputs",IF(OR(MIN(E32:G32)&lt;0,E32&lt;F32+G32),"Check counts",E32-F32-G32)))</x:f>
      </x:c>
      <x:c r="O32" s="16" t="str">
        <x:f>IF(OR(B32="",J32=""),"",J32-'Settings'!$B$10)</x:f>
      </x:c>
      <x:c r="P32" s="16" t="str">
        <x:f>IF(B32="","",IF(N32="Add count inputs","Add count inputs",IF(OR(N32="Check counts",N32&lt;0),"Check counts",IF(N32=0,"Empty",IF(K32="Packed on","Packed on recorded",IF(J32="","Add label date",IF(K32="","Add date type",IF(O32&lt;0,"Review date",IF(O32&lt;='Settings'!$B$11,"Use soon","Stored")))))))))</x:f>
      </x:c>
      <x:c r="Q32" s="16" t="str">
        <x:f>IF(B32="","",IF(N32="Add count inputs","Add count inputs",IF(OR(N32="Check counts",N32&lt;0),"Check counts",IF(NOT(ISNUMBER(M32)),"Set reorder level",IF(SUMIFS($N$7:$N$106,$B$7:$B$106,B32,$D$7:$D$106,D32)&lt;M32,"Reorder","Stocked")))))</x:f>
      </x:c>
      <x:c r="R32" s="35" t="str">
        <x:f>IF(B32="","",IF(OR(N32="Add count inputs",NOT(ISNUMBER(H32))),"Add count inputs",IF(OR(N32="Check counts",N32&lt;0,H32&lt;0,H32&gt;N32,AND(ISNUMBER(S32),S32&lt;0)),"Check reserve qty",IF(H32=0,0,IF(NOT(ISNUMBER(S32)),"Add meal yield",H32*S32)))))</x:f>
      </x:c>
      <x:c r="S32" s="36"/>
    </x:row>
    <x:row r="33" ht="25" customHeight="1">
      <x:c r="A33" s="19"/>
      <x:c r="B33" s="19"/>
      <x:c r="C33" s="19"/>
      <x:c r="D33" s="19"/>
      <x:c r="E33" s="29"/>
      <x:c r="F33" s="29"/>
      <x:c r="G33" s="29"/>
      <x:c r="H33" s="29"/>
      <x:c r="I33" s="21"/>
      <x:c r="J33" s="21"/>
      <x:c r="K33" s="19"/>
      <x:c r="L33" s="19"/>
      <x:c r="M33" s="19"/>
      <x:c r="N33" s="31" t="str">
        <x:f>IF(B33="","",IF(COUNT(E33:G33)&lt;3,"Add count inputs",IF(OR(MIN(E33:G33)&lt;0,E33&lt;F33+G33),"Check counts",E33-F33-G33)))</x:f>
      </x:c>
      <x:c r="O33" s="15" t="str">
        <x:f>IF(OR(B33="",J33=""),"",J33-'Settings'!$B$10)</x:f>
      </x:c>
      <x:c r="P33" s="15" t="str">
        <x:f>IF(B33="","",IF(N33="Add count inputs","Add count inputs",IF(OR(N33="Check counts",N33&lt;0),"Check counts",IF(N33=0,"Empty",IF(K33="Packed on","Packed on recorded",IF(J33="","Add label date",IF(K33="","Add date type",IF(O33&lt;0,"Review date",IF(O33&lt;='Settings'!$B$11,"Use soon","Stored")))))))))</x:f>
      </x:c>
      <x:c r="Q33" s="15" t="str">
        <x:f>IF(B33="","",IF(N33="Add count inputs","Add count inputs",IF(OR(N33="Check counts",N33&lt;0),"Check counts",IF(NOT(ISNUMBER(M33)),"Set reorder level",IF(SUMIFS($N$7:$N$106,$B$7:$B$106,B33,$D$7:$D$106,D33)&lt;M33,"Reorder","Stocked")))))</x:f>
      </x:c>
      <x:c r="R33" s="33" t="str">
        <x:f>IF(B33="","",IF(OR(N33="Add count inputs",NOT(ISNUMBER(H33))),"Add count inputs",IF(OR(N33="Check counts",N33&lt;0,H33&lt;0,H33&gt;N33,AND(ISNUMBER(S33),S33&lt;0)),"Check reserve qty",IF(H33=0,0,IF(NOT(ISNUMBER(S33)),"Add meal yield",H33*S33)))))</x:f>
      </x:c>
      <x:c r="S33" s="34"/>
    </x:row>
    <x:row r="34" ht="25" customHeight="1">
      <x:c r="A34" s="20"/>
      <x:c r="B34" s="20"/>
      <x:c r="C34" s="20"/>
      <x:c r="D34" s="20"/>
      <x:c r="E34" s="30"/>
      <x:c r="F34" s="30"/>
      <x:c r="G34" s="30"/>
      <x:c r="H34" s="30"/>
      <x:c r="I34" s="22"/>
      <x:c r="J34" s="22"/>
      <x:c r="K34" s="20"/>
      <x:c r="L34" s="20"/>
      <x:c r="M34" s="20"/>
      <x:c r="N34" s="32" t="str">
        <x:f>IF(B34="","",IF(COUNT(E34:G34)&lt;3,"Add count inputs",IF(OR(MIN(E34:G34)&lt;0,E34&lt;F34+G34),"Check counts",E34-F34-G34)))</x:f>
      </x:c>
      <x:c r="O34" s="16" t="str">
        <x:f>IF(OR(B34="",J34=""),"",J34-'Settings'!$B$10)</x:f>
      </x:c>
      <x:c r="P34" s="16" t="str">
        <x:f>IF(B34="","",IF(N34="Add count inputs","Add count inputs",IF(OR(N34="Check counts",N34&lt;0),"Check counts",IF(N34=0,"Empty",IF(K34="Packed on","Packed on recorded",IF(J34="","Add label date",IF(K34="","Add date type",IF(O34&lt;0,"Review date",IF(O34&lt;='Settings'!$B$11,"Use soon","Stored")))))))))</x:f>
      </x:c>
      <x:c r="Q34" s="16" t="str">
        <x:f>IF(B34="","",IF(N34="Add count inputs","Add count inputs",IF(OR(N34="Check counts",N34&lt;0),"Check counts",IF(NOT(ISNUMBER(M34)),"Set reorder level",IF(SUMIFS($N$7:$N$106,$B$7:$B$106,B34,$D$7:$D$106,D34)&lt;M34,"Reorder","Stocked")))))</x:f>
      </x:c>
      <x:c r="R34" s="35" t="str">
        <x:f>IF(B34="","",IF(OR(N34="Add count inputs",NOT(ISNUMBER(H34))),"Add count inputs",IF(OR(N34="Check counts",N34&lt;0,H34&lt;0,H34&gt;N34,AND(ISNUMBER(S34),S34&lt;0)),"Check reserve qty",IF(H34=0,0,IF(NOT(ISNUMBER(S34)),"Add meal yield",H34*S34)))))</x:f>
      </x:c>
      <x:c r="S34" s="36"/>
    </x:row>
    <x:row r="35" ht="25" customHeight="1">
      <x:c r="A35" s="19"/>
      <x:c r="B35" s="19"/>
      <x:c r="C35" s="19"/>
      <x:c r="D35" s="19"/>
      <x:c r="E35" s="29"/>
      <x:c r="F35" s="29"/>
      <x:c r="G35" s="29"/>
      <x:c r="H35" s="29"/>
      <x:c r="I35" s="21"/>
      <x:c r="J35" s="21"/>
      <x:c r="K35" s="19"/>
      <x:c r="L35" s="19"/>
      <x:c r="M35" s="19"/>
      <x:c r="N35" s="31" t="str">
        <x:f>IF(B35="","",IF(COUNT(E35:G35)&lt;3,"Add count inputs",IF(OR(MIN(E35:G35)&lt;0,E35&lt;F35+G35),"Check counts",E35-F35-G35)))</x:f>
      </x:c>
      <x:c r="O35" s="15" t="str">
        <x:f>IF(OR(B35="",J35=""),"",J35-'Settings'!$B$10)</x:f>
      </x:c>
      <x:c r="P35" s="15" t="str">
        <x:f>IF(B35="","",IF(N35="Add count inputs","Add count inputs",IF(OR(N35="Check counts",N35&lt;0),"Check counts",IF(N35=0,"Empty",IF(K35="Packed on","Packed on recorded",IF(J35="","Add label date",IF(K35="","Add date type",IF(O35&lt;0,"Review date",IF(O35&lt;='Settings'!$B$11,"Use soon","Stored")))))))))</x:f>
      </x:c>
      <x:c r="Q35" s="15" t="str">
        <x:f>IF(B35="","",IF(N35="Add count inputs","Add count inputs",IF(OR(N35="Check counts",N35&lt;0),"Check counts",IF(NOT(ISNUMBER(M35)),"Set reorder level",IF(SUMIFS($N$7:$N$106,$B$7:$B$106,B35,$D$7:$D$106,D35)&lt;M35,"Reorder","Stocked")))))</x:f>
      </x:c>
      <x:c r="R35" s="33" t="str">
        <x:f>IF(B35="","",IF(OR(N35="Add count inputs",NOT(ISNUMBER(H35))),"Add count inputs",IF(OR(N35="Check counts",N35&lt;0,H35&lt;0,H35&gt;N35,AND(ISNUMBER(S35),S35&lt;0)),"Check reserve qty",IF(H35=0,0,IF(NOT(ISNUMBER(S35)),"Add meal yield",H35*S35)))))</x:f>
      </x:c>
      <x:c r="S35" s="34"/>
    </x:row>
    <x:row r="36" ht="25" customHeight="1">
      <x:c r="A36" s="20"/>
      <x:c r="B36" s="20"/>
      <x:c r="C36" s="20"/>
      <x:c r="D36" s="20"/>
      <x:c r="E36" s="30"/>
      <x:c r="F36" s="30"/>
      <x:c r="G36" s="30"/>
      <x:c r="H36" s="30"/>
      <x:c r="I36" s="22"/>
      <x:c r="J36" s="22"/>
      <x:c r="K36" s="20"/>
      <x:c r="L36" s="20"/>
      <x:c r="M36" s="20"/>
      <x:c r="N36" s="32" t="str">
        <x:f>IF(B36="","",IF(COUNT(E36:G36)&lt;3,"Add count inputs",IF(OR(MIN(E36:G36)&lt;0,E36&lt;F36+G36),"Check counts",E36-F36-G36)))</x:f>
      </x:c>
      <x:c r="O36" s="16" t="str">
        <x:f>IF(OR(B36="",J36=""),"",J36-'Settings'!$B$10)</x:f>
      </x:c>
      <x:c r="P36" s="16" t="str">
        <x:f>IF(B36="","",IF(N36="Add count inputs","Add count inputs",IF(OR(N36="Check counts",N36&lt;0),"Check counts",IF(N36=0,"Empty",IF(K36="Packed on","Packed on recorded",IF(J36="","Add label date",IF(K36="","Add date type",IF(O36&lt;0,"Review date",IF(O36&lt;='Settings'!$B$11,"Use soon","Stored")))))))))</x:f>
      </x:c>
      <x:c r="Q36" s="16" t="str">
        <x:f>IF(B36="","",IF(N36="Add count inputs","Add count inputs",IF(OR(N36="Check counts",N36&lt;0),"Check counts",IF(NOT(ISNUMBER(M36)),"Set reorder level",IF(SUMIFS($N$7:$N$106,$B$7:$B$106,B36,$D$7:$D$106,D36)&lt;M36,"Reorder","Stocked")))))</x:f>
      </x:c>
      <x:c r="R36" s="35" t="str">
        <x:f>IF(B36="","",IF(OR(N36="Add count inputs",NOT(ISNUMBER(H36))),"Add count inputs",IF(OR(N36="Check counts",N36&lt;0,H36&lt;0,H36&gt;N36,AND(ISNUMBER(S36),S36&lt;0)),"Check reserve qty",IF(H36=0,0,IF(NOT(ISNUMBER(S36)),"Add meal yield",H36*S36)))))</x:f>
      </x:c>
      <x:c r="S36" s="36"/>
    </x:row>
    <x:row r="37" ht="25" customHeight="1">
      <x:c r="A37" s="19"/>
      <x:c r="B37" s="19"/>
      <x:c r="C37" s="19"/>
      <x:c r="D37" s="19"/>
      <x:c r="E37" s="29"/>
      <x:c r="F37" s="29"/>
      <x:c r="G37" s="29"/>
      <x:c r="H37" s="29"/>
      <x:c r="I37" s="21"/>
      <x:c r="J37" s="21"/>
      <x:c r="K37" s="19"/>
      <x:c r="L37" s="19"/>
      <x:c r="M37" s="19"/>
      <x:c r="N37" s="31" t="str">
        <x:f>IF(B37="","",IF(COUNT(E37:G37)&lt;3,"Add count inputs",IF(OR(MIN(E37:G37)&lt;0,E37&lt;F37+G37),"Check counts",E37-F37-G37)))</x:f>
      </x:c>
      <x:c r="O37" s="15" t="str">
        <x:f>IF(OR(B37="",J37=""),"",J37-'Settings'!$B$10)</x:f>
      </x:c>
      <x:c r="P37" s="15" t="str">
        <x:f>IF(B37="","",IF(N37="Add count inputs","Add count inputs",IF(OR(N37="Check counts",N37&lt;0),"Check counts",IF(N37=0,"Empty",IF(K37="Packed on","Packed on recorded",IF(J37="","Add label date",IF(K37="","Add date type",IF(O37&lt;0,"Review date",IF(O37&lt;='Settings'!$B$11,"Use soon","Stored")))))))))</x:f>
      </x:c>
      <x:c r="Q37" s="15" t="str">
        <x:f>IF(B37="","",IF(N37="Add count inputs","Add count inputs",IF(OR(N37="Check counts",N37&lt;0),"Check counts",IF(NOT(ISNUMBER(M37)),"Set reorder level",IF(SUMIFS($N$7:$N$106,$B$7:$B$106,B37,$D$7:$D$106,D37)&lt;M37,"Reorder","Stocked")))))</x:f>
      </x:c>
      <x:c r="R37" s="33" t="str">
        <x:f>IF(B37="","",IF(OR(N37="Add count inputs",NOT(ISNUMBER(H37))),"Add count inputs",IF(OR(N37="Check counts",N37&lt;0,H37&lt;0,H37&gt;N37,AND(ISNUMBER(S37),S37&lt;0)),"Check reserve qty",IF(H37=0,0,IF(NOT(ISNUMBER(S37)),"Add meal yield",H37*S37)))))</x:f>
      </x:c>
      <x:c r="S37" s="34"/>
    </x:row>
    <x:row r="38" ht="25" customHeight="1">
      <x:c r="A38" s="20"/>
      <x:c r="B38" s="20"/>
      <x:c r="C38" s="20"/>
      <x:c r="D38" s="20"/>
      <x:c r="E38" s="30"/>
      <x:c r="F38" s="30"/>
      <x:c r="G38" s="30"/>
      <x:c r="H38" s="30"/>
      <x:c r="I38" s="22"/>
      <x:c r="J38" s="22"/>
      <x:c r="K38" s="20"/>
      <x:c r="L38" s="20"/>
      <x:c r="M38" s="20"/>
      <x:c r="N38" s="32" t="str">
        <x:f>IF(B38="","",IF(COUNT(E38:G38)&lt;3,"Add count inputs",IF(OR(MIN(E38:G38)&lt;0,E38&lt;F38+G38),"Check counts",E38-F38-G38)))</x:f>
      </x:c>
      <x:c r="O38" s="16" t="str">
        <x:f>IF(OR(B38="",J38=""),"",J38-'Settings'!$B$10)</x:f>
      </x:c>
      <x:c r="P38" s="16" t="str">
        <x:f>IF(B38="","",IF(N38="Add count inputs","Add count inputs",IF(OR(N38="Check counts",N38&lt;0),"Check counts",IF(N38=0,"Empty",IF(K38="Packed on","Packed on recorded",IF(J38="","Add label date",IF(K38="","Add date type",IF(O38&lt;0,"Review date",IF(O38&lt;='Settings'!$B$11,"Use soon","Stored")))))))))</x:f>
      </x:c>
      <x:c r="Q38" s="16" t="str">
        <x:f>IF(B38="","",IF(N38="Add count inputs","Add count inputs",IF(OR(N38="Check counts",N38&lt;0),"Check counts",IF(NOT(ISNUMBER(M38)),"Set reorder level",IF(SUMIFS($N$7:$N$106,$B$7:$B$106,B38,$D$7:$D$106,D38)&lt;M38,"Reorder","Stocked")))))</x:f>
      </x:c>
      <x:c r="R38" s="35" t="str">
        <x:f>IF(B38="","",IF(OR(N38="Add count inputs",NOT(ISNUMBER(H38))),"Add count inputs",IF(OR(N38="Check counts",N38&lt;0,H38&lt;0,H38&gt;N38,AND(ISNUMBER(S38),S38&lt;0)),"Check reserve qty",IF(H38=0,0,IF(NOT(ISNUMBER(S38)),"Add meal yield",H38*S38)))))</x:f>
      </x:c>
      <x:c r="S38" s="36"/>
    </x:row>
    <x:row r="39" ht="25" customHeight="1">
      <x:c r="A39" s="19"/>
      <x:c r="B39" s="19"/>
      <x:c r="C39" s="19"/>
      <x:c r="D39" s="19"/>
      <x:c r="E39" s="29"/>
      <x:c r="F39" s="29"/>
      <x:c r="G39" s="29"/>
      <x:c r="H39" s="29"/>
      <x:c r="I39" s="21"/>
      <x:c r="J39" s="21"/>
      <x:c r="K39" s="19"/>
      <x:c r="L39" s="19"/>
      <x:c r="M39" s="19"/>
      <x:c r="N39" s="31" t="str">
        <x:f>IF(B39="","",IF(COUNT(E39:G39)&lt;3,"Add count inputs",IF(OR(MIN(E39:G39)&lt;0,E39&lt;F39+G39),"Check counts",E39-F39-G39)))</x:f>
      </x:c>
      <x:c r="O39" s="15" t="str">
        <x:f>IF(OR(B39="",J39=""),"",J39-'Settings'!$B$10)</x:f>
      </x:c>
      <x:c r="P39" s="15" t="str">
        <x:f>IF(B39="","",IF(N39="Add count inputs","Add count inputs",IF(OR(N39="Check counts",N39&lt;0),"Check counts",IF(N39=0,"Empty",IF(K39="Packed on","Packed on recorded",IF(J39="","Add label date",IF(K39="","Add date type",IF(O39&lt;0,"Review date",IF(O39&lt;='Settings'!$B$11,"Use soon","Stored")))))))))</x:f>
      </x:c>
      <x:c r="Q39" s="15" t="str">
        <x:f>IF(B39="","",IF(N39="Add count inputs","Add count inputs",IF(OR(N39="Check counts",N39&lt;0),"Check counts",IF(NOT(ISNUMBER(M39)),"Set reorder level",IF(SUMIFS($N$7:$N$106,$B$7:$B$106,B39,$D$7:$D$106,D39)&lt;M39,"Reorder","Stocked")))))</x:f>
      </x:c>
      <x:c r="R39" s="33" t="str">
        <x:f>IF(B39="","",IF(OR(N39="Add count inputs",NOT(ISNUMBER(H39))),"Add count inputs",IF(OR(N39="Check counts",N39&lt;0,H39&lt;0,H39&gt;N39,AND(ISNUMBER(S39),S39&lt;0)),"Check reserve qty",IF(H39=0,0,IF(NOT(ISNUMBER(S39)),"Add meal yield",H39*S39)))))</x:f>
      </x:c>
      <x:c r="S39" s="34"/>
    </x:row>
    <x:row r="40" ht="25" customHeight="1">
      <x:c r="A40" s="20"/>
      <x:c r="B40" s="20"/>
      <x:c r="C40" s="20"/>
      <x:c r="D40" s="20"/>
      <x:c r="E40" s="30"/>
      <x:c r="F40" s="30"/>
      <x:c r="G40" s="30"/>
      <x:c r="H40" s="30"/>
      <x:c r="I40" s="22"/>
      <x:c r="J40" s="22"/>
      <x:c r="K40" s="20"/>
      <x:c r="L40" s="20"/>
      <x:c r="M40" s="20"/>
      <x:c r="N40" s="32" t="str">
        <x:f>IF(B40="","",IF(COUNT(E40:G40)&lt;3,"Add count inputs",IF(OR(MIN(E40:G40)&lt;0,E40&lt;F40+G40),"Check counts",E40-F40-G40)))</x:f>
      </x:c>
      <x:c r="O40" s="16" t="str">
        <x:f>IF(OR(B40="",J40=""),"",J40-'Settings'!$B$10)</x:f>
      </x:c>
      <x:c r="P40" s="16" t="str">
        <x:f>IF(B40="","",IF(N40="Add count inputs","Add count inputs",IF(OR(N40="Check counts",N40&lt;0),"Check counts",IF(N40=0,"Empty",IF(K40="Packed on","Packed on recorded",IF(J40="","Add label date",IF(K40="","Add date type",IF(O40&lt;0,"Review date",IF(O40&lt;='Settings'!$B$11,"Use soon","Stored")))))))))</x:f>
      </x:c>
      <x:c r="Q40" s="16" t="str">
        <x:f>IF(B40="","",IF(N40="Add count inputs","Add count inputs",IF(OR(N40="Check counts",N40&lt;0),"Check counts",IF(NOT(ISNUMBER(M40)),"Set reorder level",IF(SUMIFS($N$7:$N$106,$B$7:$B$106,B40,$D$7:$D$106,D40)&lt;M40,"Reorder","Stocked")))))</x:f>
      </x:c>
      <x:c r="R40" s="35" t="str">
        <x:f>IF(B40="","",IF(OR(N40="Add count inputs",NOT(ISNUMBER(H40))),"Add count inputs",IF(OR(N40="Check counts",N40&lt;0,H40&lt;0,H40&gt;N40,AND(ISNUMBER(S40),S40&lt;0)),"Check reserve qty",IF(H40=0,0,IF(NOT(ISNUMBER(S40)),"Add meal yield",H40*S40)))))</x:f>
      </x:c>
      <x:c r="S40" s="36"/>
    </x:row>
    <x:row r="41" ht="25" customHeight="1">
      <x:c r="A41" s="19"/>
      <x:c r="B41" s="19"/>
      <x:c r="C41" s="19"/>
      <x:c r="D41" s="19"/>
      <x:c r="E41" s="29"/>
      <x:c r="F41" s="29"/>
      <x:c r="G41" s="29"/>
      <x:c r="H41" s="29"/>
      <x:c r="I41" s="21"/>
      <x:c r="J41" s="21"/>
      <x:c r="K41" s="19"/>
      <x:c r="L41" s="19"/>
      <x:c r="M41" s="19"/>
      <x:c r="N41" s="31" t="str">
        <x:f>IF(B41="","",IF(COUNT(E41:G41)&lt;3,"Add count inputs",IF(OR(MIN(E41:G41)&lt;0,E41&lt;F41+G41),"Check counts",E41-F41-G41)))</x:f>
      </x:c>
      <x:c r="O41" s="15" t="str">
        <x:f>IF(OR(B41="",J41=""),"",J41-'Settings'!$B$10)</x:f>
      </x:c>
      <x:c r="P41" s="15" t="str">
        <x:f>IF(B41="","",IF(N41="Add count inputs","Add count inputs",IF(OR(N41="Check counts",N41&lt;0),"Check counts",IF(N41=0,"Empty",IF(K41="Packed on","Packed on recorded",IF(J41="","Add label date",IF(K41="","Add date type",IF(O41&lt;0,"Review date",IF(O41&lt;='Settings'!$B$11,"Use soon","Stored")))))))))</x:f>
      </x:c>
      <x:c r="Q41" s="15" t="str">
        <x:f>IF(B41="","",IF(N41="Add count inputs","Add count inputs",IF(OR(N41="Check counts",N41&lt;0),"Check counts",IF(NOT(ISNUMBER(M41)),"Set reorder level",IF(SUMIFS($N$7:$N$106,$B$7:$B$106,B41,$D$7:$D$106,D41)&lt;M41,"Reorder","Stocked")))))</x:f>
      </x:c>
      <x:c r="R41" s="33" t="str">
        <x:f>IF(B41="","",IF(OR(N41="Add count inputs",NOT(ISNUMBER(H41))),"Add count inputs",IF(OR(N41="Check counts",N41&lt;0,H41&lt;0,H41&gt;N41,AND(ISNUMBER(S41),S41&lt;0)),"Check reserve qty",IF(H41=0,0,IF(NOT(ISNUMBER(S41)),"Add meal yield",H41*S41)))))</x:f>
      </x:c>
      <x:c r="S41" s="34"/>
    </x:row>
    <x:row r="42" ht="25" customHeight="1">
      <x:c r="A42" s="20"/>
      <x:c r="B42" s="20"/>
      <x:c r="C42" s="20"/>
      <x:c r="D42" s="20"/>
      <x:c r="E42" s="30"/>
      <x:c r="F42" s="30"/>
      <x:c r="G42" s="30"/>
      <x:c r="H42" s="30"/>
      <x:c r="I42" s="22"/>
      <x:c r="J42" s="22"/>
      <x:c r="K42" s="20"/>
      <x:c r="L42" s="20"/>
      <x:c r="M42" s="20"/>
      <x:c r="N42" s="32" t="str">
        <x:f>IF(B42="","",IF(COUNT(E42:G42)&lt;3,"Add count inputs",IF(OR(MIN(E42:G42)&lt;0,E42&lt;F42+G42),"Check counts",E42-F42-G42)))</x:f>
      </x:c>
      <x:c r="O42" s="16" t="str">
        <x:f>IF(OR(B42="",J42=""),"",J42-'Settings'!$B$10)</x:f>
      </x:c>
      <x:c r="P42" s="16" t="str">
        <x:f>IF(B42="","",IF(N42="Add count inputs","Add count inputs",IF(OR(N42="Check counts",N42&lt;0),"Check counts",IF(N42=0,"Empty",IF(K42="Packed on","Packed on recorded",IF(J42="","Add label date",IF(K42="","Add date type",IF(O42&lt;0,"Review date",IF(O42&lt;='Settings'!$B$11,"Use soon","Stored")))))))))</x:f>
      </x:c>
      <x:c r="Q42" s="16" t="str">
        <x:f>IF(B42="","",IF(N42="Add count inputs","Add count inputs",IF(OR(N42="Check counts",N42&lt;0),"Check counts",IF(NOT(ISNUMBER(M42)),"Set reorder level",IF(SUMIFS($N$7:$N$106,$B$7:$B$106,B42,$D$7:$D$106,D42)&lt;M42,"Reorder","Stocked")))))</x:f>
      </x:c>
      <x:c r="R42" s="35" t="str">
        <x:f>IF(B42="","",IF(OR(N42="Add count inputs",NOT(ISNUMBER(H42))),"Add count inputs",IF(OR(N42="Check counts",N42&lt;0,H42&lt;0,H42&gt;N42,AND(ISNUMBER(S42),S42&lt;0)),"Check reserve qty",IF(H42=0,0,IF(NOT(ISNUMBER(S42)),"Add meal yield",H42*S42)))))</x:f>
      </x:c>
      <x:c r="S42" s="36"/>
    </x:row>
    <x:row r="43" ht="25" customHeight="1">
      <x:c r="A43" s="19"/>
      <x:c r="B43" s="19"/>
      <x:c r="C43" s="19"/>
      <x:c r="D43" s="19"/>
      <x:c r="E43" s="29"/>
      <x:c r="F43" s="29"/>
      <x:c r="G43" s="29"/>
      <x:c r="H43" s="29"/>
      <x:c r="I43" s="21"/>
      <x:c r="J43" s="21"/>
      <x:c r="K43" s="19"/>
      <x:c r="L43" s="19"/>
      <x:c r="M43" s="19"/>
      <x:c r="N43" s="31" t="str">
        <x:f>IF(B43="","",IF(COUNT(E43:G43)&lt;3,"Add count inputs",IF(OR(MIN(E43:G43)&lt;0,E43&lt;F43+G43),"Check counts",E43-F43-G43)))</x:f>
      </x:c>
      <x:c r="O43" s="15" t="str">
        <x:f>IF(OR(B43="",J43=""),"",J43-'Settings'!$B$10)</x:f>
      </x:c>
      <x:c r="P43" s="15" t="str">
        <x:f>IF(B43="","",IF(N43="Add count inputs","Add count inputs",IF(OR(N43="Check counts",N43&lt;0),"Check counts",IF(N43=0,"Empty",IF(K43="Packed on","Packed on recorded",IF(J43="","Add label date",IF(K43="","Add date type",IF(O43&lt;0,"Review date",IF(O43&lt;='Settings'!$B$11,"Use soon","Stored")))))))))</x:f>
      </x:c>
      <x:c r="Q43" s="15" t="str">
        <x:f>IF(B43="","",IF(N43="Add count inputs","Add count inputs",IF(OR(N43="Check counts",N43&lt;0),"Check counts",IF(NOT(ISNUMBER(M43)),"Set reorder level",IF(SUMIFS($N$7:$N$106,$B$7:$B$106,B43,$D$7:$D$106,D43)&lt;M43,"Reorder","Stocked")))))</x:f>
      </x:c>
      <x:c r="R43" s="33" t="str">
        <x:f>IF(B43="","",IF(OR(N43="Add count inputs",NOT(ISNUMBER(H43))),"Add count inputs",IF(OR(N43="Check counts",N43&lt;0,H43&lt;0,H43&gt;N43,AND(ISNUMBER(S43),S43&lt;0)),"Check reserve qty",IF(H43=0,0,IF(NOT(ISNUMBER(S43)),"Add meal yield",H43*S43)))))</x:f>
      </x:c>
      <x:c r="S43" s="34"/>
    </x:row>
    <x:row r="44" ht="25" customHeight="1">
      <x:c r="A44" s="20"/>
      <x:c r="B44" s="20"/>
      <x:c r="C44" s="20"/>
      <x:c r="D44" s="20"/>
      <x:c r="E44" s="30"/>
      <x:c r="F44" s="30"/>
      <x:c r="G44" s="30"/>
      <x:c r="H44" s="30"/>
      <x:c r="I44" s="22"/>
      <x:c r="J44" s="22"/>
      <x:c r="K44" s="20"/>
      <x:c r="L44" s="20"/>
      <x:c r="M44" s="20"/>
      <x:c r="N44" s="32" t="str">
        <x:f>IF(B44="","",IF(COUNT(E44:G44)&lt;3,"Add count inputs",IF(OR(MIN(E44:G44)&lt;0,E44&lt;F44+G44),"Check counts",E44-F44-G44)))</x:f>
      </x:c>
      <x:c r="O44" s="16" t="str">
        <x:f>IF(OR(B44="",J44=""),"",J44-'Settings'!$B$10)</x:f>
      </x:c>
      <x:c r="P44" s="16" t="str">
        <x:f>IF(B44="","",IF(N44="Add count inputs","Add count inputs",IF(OR(N44="Check counts",N44&lt;0),"Check counts",IF(N44=0,"Empty",IF(K44="Packed on","Packed on recorded",IF(J44="","Add label date",IF(K44="","Add date type",IF(O44&lt;0,"Review date",IF(O44&lt;='Settings'!$B$11,"Use soon","Stored")))))))))</x:f>
      </x:c>
      <x:c r="Q44" s="16" t="str">
        <x:f>IF(B44="","",IF(N44="Add count inputs","Add count inputs",IF(OR(N44="Check counts",N44&lt;0),"Check counts",IF(NOT(ISNUMBER(M44)),"Set reorder level",IF(SUMIFS($N$7:$N$106,$B$7:$B$106,B44,$D$7:$D$106,D44)&lt;M44,"Reorder","Stocked")))))</x:f>
      </x:c>
      <x:c r="R44" s="35" t="str">
        <x:f>IF(B44="","",IF(OR(N44="Add count inputs",NOT(ISNUMBER(H44))),"Add count inputs",IF(OR(N44="Check counts",N44&lt;0,H44&lt;0,H44&gt;N44,AND(ISNUMBER(S44),S44&lt;0)),"Check reserve qty",IF(H44=0,0,IF(NOT(ISNUMBER(S44)),"Add meal yield",H44*S44)))))</x:f>
      </x:c>
      <x:c r="S44" s="36"/>
    </x:row>
    <x:row r="45" ht="25" customHeight="1">
      <x:c r="A45" s="19"/>
      <x:c r="B45" s="19"/>
      <x:c r="C45" s="19"/>
      <x:c r="D45" s="19"/>
      <x:c r="E45" s="29"/>
      <x:c r="F45" s="29"/>
      <x:c r="G45" s="29"/>
      <x:c r="H45" s="29"/>
      <x:c r="I45" s="21"/>
      <x:c r="J45" s="21"/>
      <x:c r="K45" s="19"/>
      <x:c r="L45" s="19"/>
      <x:c r="M45" s="19"/>
      <x:c r="N45" s="31" t="str">
        <x:f>IF(B45="","",IF(COUNT(E45:G45)&lt;3,"Add count inputs",IF(OR(MIN(E45:G45)&lt;0,E45&lt;F45+G45),"Check counts",E45-F45-G45)))</x:f>
      </x:c>
      <x:c r="O45" s="15" t="str">
        <x:f>IF(OR(B45="",J45=""),"",J45-'Settings'!$B$10)</x:f>
      </x:c>
      <x:c r="P45" s="15" t="str">
        <x:f>IF(B45="","",IF(N45="Add count inputs","Add count inputs",IF(OR(N45="Check counts",N45&lt;0),"Check counts",IF(N45=0,"Empty",IF(K45="Packed on","Packed on recorded",IF(J45="","Add label date",IF(K45="","Add date type",IF(O45&lt;0,"Review date",IF(O45&lt;='Settings'!$B$11,"Use soon","Stored")))))))))</x:f>
      </x:c>
      <x:c r="Q45" s="15" t="str">
        <x:f>IF(B45="","",IF(N45="Add count inputs","Add count inputs",IF(OR(N45="Check counts",N45&lt;0),"Check counts",IF(NOT(ISNUMBER(M45)),"Set reorder level",IF(SUMIFS($N$7:$N$106,$B$7:$B$106,B45,$D$7:$D$106,D45)&lt;M45,"Reorder","Stocked")))))</x:f>
      </x:c>
      <x:c r="R45" s="33" t="str">
        <x:f>IF(B45="","",IF(OR(N45="Add count inputs",NOT(ISNUMBER(H45))),"Add count inputs",IF(OR(N45="Check counts",N45&lt;0,H45&lt;0,H45&gt;N45,AND(ISNUMBER(S45),S45&lt;0)),"Check reserve qty",IF(H45=0,0,IF(NOT(ISNUMBER(S45)),"Add meal yield",H45*S45)))))</x:f>
      </x:c>
      <x:c r="S45" s="34"/>
    </x:row>
    <x:row r="46" ht="25" customHeight="1">
      <x:c r="A46" s="20"/>
      <x:c r="B46" s="20"/>
      <x:c r="C46" s="20"/>
      <x:c r="D46" s="20"/>
      <x:c r="E46" s="30"/>
      <x:c r="F46" s="30"/>
      <x:c r="G46" s="30"/>
      <x:c r="H46" s="30"/>
      <x:c r="I46" s="22"/>
      <x:c r="J46" s="22"/>
      <x:c r="K46" s="20"/>
      <x:c r="L46" s="20"/>
      <x:c r="M46" s="20"/>
      <x:c r="N46" s="32" t="str">
        <x:f>IF(B46="","",IF(COUNT(E46:G46)&lt;3,"Add count inputs",IF(OR(MIN(E46:G46)&lt;0,E46&lt;F46+G46),"Check counts",E46-F46-G46)))</x:f>
      </x:c>
      <x:c r="O46" s="16" t="str">
        <x:f>IF(OR(B46="",J46=""),"",J46-'Settings'!$B$10)</x:f>
      </x:c>
      <x:c r="P46" s="16" t="str">
        <x:f>IF(B46="","",IF(N46="Add count inputs","Add count inputs",IF(OR(N46="Check counts",N46&lt;0),"Check counts",IF(N46=0,"Empty",IF(K46="Packed on","Packed on recorded",IF(J46="","Add label date",IF(K46="","Add date type",IF(O46&lt;0,"Review date",IF(O46&lt;='Settings'!$B$11,"Use soon","Stored")))))))))</x:f>
      </x:c>
      <x:c r="Q46" s="16" t="str">
        <x:f>IF(B46="","",IF(N46="Add count inputs","Add count inputs",IF(OR(N46="Check counts",N46&lt;0),"Check counts",IF(NOT(ISNUMBER(M46)),"Set reorder level",IF(SUMIFS($N$7:$N$106,$B$7:$B$106,B46,$D$7:$D$106,D46)&lt;M46,"Reorder","Stocked")))))</x:f>
      </x:c>
      <x:c r="R46" s="35" t="str">
        <x:f>IF(B46="","",IF(OR(N46="Add count inputs",NOT(ISNUMBER(H46))),"Add count inputs",IF(OR(N46="Check counts",N46&lt;0,H46&lt;0,H46&gt;N46,AND(ISNUMBER(S46),S46&lt;0)),"Check reserve qty",IF(H46=0,0,IF(NOT(ISNUMBER(S46)),"Add meal yield",H46*S46)))))</x:f>
      </x:c>
      <x:c r="S46" s="36"/>
    </x:row>
    <x:row r="47" ht="25" customHeight="1">
      <x:c r="A47" s="19"/>
      <x:c r="B47" s="19"/>
      <x:c r="C47" s="19"/>
      <x:c r="D47" s="19"/>
      <x:c r="E47" s="29"/>
      <x:c r="F47" s="29"/>
      <x:c r="G47" s="29"/>
      <x:c r="H47" s="29"/>
      <x:c r="I47" s="21"/>
      <x:c r="J47" s="21"/>
      <x:c r="K47" s="19"/>
      <x:c r="L47" s="19"/>
      <x:c r="M47" s="19"/>
      <x:c r="N47" s="31" t="str">
        <x:f>IF(B47="","",IF(COUNT(E47:G47)&lt;3,"Add count inputs",IF(OR(MIN(E47:G47)&lt;0,E47&lt;F47+G47),"Check counts",E47-F47-G47)))</x:f>
      </x:c>
      <x:c r="O47" s="15" t="str">
        <x:f>IF(OR(B47="",J47=""),"",J47-'Settings'!$B$10)</x:f>
      </x:c>
      <x:c r="P47" s="15" t="str">
        <x:f>IF(B47="","",IF(N47="Add count inputs","Add count inputs",IF(OR(N47="Check counts",N47&lt;0),"Check counts",IF(N47=0,"Empty",IF(K47="Packed on","Packed on recorded",IF(J47="","Add label date",IF(K47="","Add date type",IF(O47&lt;0,"Review date",IF(O47&lt;='Settings'!$B$11,"Use soon","Stored")))))))))</x:f>
      </x:c>
      <x:c r="Q47" s="15" t="str">
        <x:f>IF(B47="","",IF(N47="Add count inputs","Add count inputs",IF(OR(N47="Check counts",N47&lt;0),"Check counts",IF(NOT(ISNUMBER(M47)),"Set reorder level",IF(SUMIFS($N$7:$N$106,$B$7:$B$106,B47,$D$7:$D$106,D47)&lt;M47,"Reorder","Stocked")))))</x:f>
      </x:c>
      <x:c r="R47" s="33" t="str">
        <x:f>IF(B47="","",IF(OR(N47="Add count inputs",NOT(ISNUMBER(H47))),"Add count inputs",IF(OR(N47="Check counts",N47&lt;0,H47&lt;0,H47&gt;N47,AND(ISNUMBER(S47),S47&lt;0)),"Check reserve qty",IF(H47=0,0,IF(NOT(ISNUMBER(S47)),"Add meal yield",H47*S47)))))</x:f>
      </x:c>
      <x:c r="S47" s="34"/>
    </x:row>
    <x:row r="48" ht="25" customHeight="1">
      <x:c r="A48" s="20"/>
      <x:c r="B48" s="20"/>
      <x:c r="C48" s="20"/>
      <x:c r="D48" s="20"/>
      <x:c r="E48" s="30"/>
      <x:c r="F48" s="30"/>
      <x:c r="G48" s="30"/>
      <x:c r="H48" s="30"/>
      <x:c r="I48" s="22"/>
      <x:c r="J48" s="22"/>
      <x:c r="K48" s="20"/>
      <x:c r="L48" s="20"/>
      <x:c r="M48" s="20"/>
      <x:c r="N48" s="32" t="str">
        <x:f>IF(B48="","",IF(COUNT(E48:G48)&lt;3,"Add count inputs",IF(OR(MIN(E48:G48)&lt;0,E48&lt;F48+G48),"Check counts",E48-F48-G48)))</x:f>
      </x:c>
      <x:c r="O48" s="16" t="str">
        <x:f>IF(OR(B48="",J48=""),"",J48-'Settings'!$B$10)</x:f>
      </x:c>
      <x:c r="P48" s="16" t="str">
        <x:f>IF(B48="","",IF(N48="Add count inputs","Add count inputs",IF(OR(N48="Check counts",N48&lt;0),"Check counts",IF(N48=0,"Empty",IF(K48="Packed on","Packed on recorded",IF(J48="","Add label date",IF(K48="","Add date type",IF(O48&lt;0,"Review date",IF(O48&lt;='Settings'!$B$11,"Use soon","Stored")))))))))</x:f>
      </x:c>
      <x:c r="Q48" s="16" t="str">
        <x:f>IF(B48="","",IF(N48="Add count inputs","Add count inputs",IF(OR(N48="Check counts",N48&lt;0),"Check counts",IF(NOT(ISNUMBER(M48)),"Set reorder level",IF(SUMIFS($N$7:$N$106,$B$7:$B$106,B48,$D$7:$D$106,D48)&lt;M48,"Reorder","Stocked")))))</x:f>
      </x:c>
      <x:c r="R48" s="35" t="str">
        <x:f>IF(B48="","",IF(OR(N48="Add count inputs",NOT(ISNUMBER(H48))),"Add count inputs",IF(OR(N48="Check counts",N48&lt;0,H48&lt;0,H48&gt;N48,AND(ISNUMBER(S48),S48&lt;0)),"Check reserve qty",IF(H48=0,0,IF(NOT(ISNUMBER(S48)),"Add meal yield",H48*S48)))))</x:f>
      </x:c>
      <x:c r="S48" s="36"/>
    </x:row>
    <x:row r="49" ht="25" customHeight="1">
      <x:c r="A49" s="19"/>
      <x:c r="B49" s="19"/>
      <x:c r="C49" s="19"/>
      <x:c r="D49" s="19"/>
      <x:c r="E49" s="29"/>
      <x:c r="F49" s="29"/>
      <x:c r="G49" s="29"/>
      <x:c r="H49" s="29"/>
      <x:c r="I49" s="21"/>
      <x:c r="J49" s="21"/>
      <x:c r="K49" s="19"/>
      <x:c r="L49" s="19"/>
      <x:c r="M49" s="19"/>
      <x:c r="N49" s="31" t="str">
        <x:f>IF(B49="","",IF(COUNT(E49:G49)&lt;3,"Add count inputs",IF(OR(MIN(E49:G49)&lt;0,E49&lt;F49+G49),"Check counts",E49-F49-G49)))</x:f>
      </x:c>
      <x:c r="O49" s="15" t="str">
        <x:f>IF(OR(B49="",J49=""),"",J49-'Settings'!$B$10)</x:f>
      </x:c>
      <x:c r="P49" s="15" t="str">
        <x:f>IF(B49="","",IF(N49="Add count inputs","Add count inputs",IF(OR(N49="Check counts",N49&lt;0),"Check counts",IF(N49=0,"Empty",IF(K49="Packed on","Packed on recorded",IF(J49="","Add label date",IF(K49="","Add date type",IF(O49&lt;0,"Review date",IF(O49&lt;='Settings'!$B$11,"Use soon","Stored")))))))))</x:f>
      </x:c>
      <x:c r="Q49" s="15" t="str">
        <x:f>IF(B49="","",IF(N49="Add count inputs","Add count inputs",IF(OR(N49="Check counts",N49&lt;0),"Check counts",IF(NOT(ISNUMBER(M49)),"Set reorder level",IF(SUMIFS($N$7:$N$106,$B$7:$B$106,B49,$D$7:$D$106,D49)&lt;M49,"Reorder","Stocked")))))</x:f>
      </x:c>
      <x:c r="R49" s="33" t="str">
        <x:f>IF(B49="","",IF(OR(N49="Add count inputs",NOT(ISNUMBER(H49))),"Add count inputs",IF(OR(N49="Check counts",N49&lt;0,H49&lt;0,H49&gt;N49,AND(ISNUMBER(S49),S49&lt;0)),"Check reserve qty",IF(H49=0,0,IF(NOT(ISNUMBER(S49)),"Add meal yield",H49*S49)))))</x:f>
      </x:c>
      <x:c r="S49" s="34"/>
    </x:row>
    <x:row r="50" ht="25" customHeight="1">
      <x:c r="A50" s="20"/>
      <x:c r="B50" s="20"/>
      <x:c r="C50" s="20"/>
      <x:c r="D50" s="20"/>
      <x:c r="E50" s="30"/>
      <x:c r="F50" s="30"/>
      <x:c r="G50" s="30"/>
      <x:c r="H50" s="30"/>
      <x:c r="I50" s="22"/>
      <x:c r="J50" s="22"/>
      <x:c r="K50" s="20"/>
      <x:c r="L50" s="20"/>
      <x:c r="M50" s="20"/>
      <x:c r="N50" s="32" t="str">
        <x:f>IF(B50="","",IF(COUNT(E50:G50)&lt;3,"Add count inputs",IF(OR(MIN(E50:G50)&lt;0,E50&lt;F50+G50),"Check counts",E50-F50-G50)))</x:f>
      </x:c>
      <x:c r="O50" s="16" t="str">
        <x:f>IF(OR(B50="",J50=""),"",J50-'Settings'!$B$10)</x:f>
      </x:c>
      <x:c r="P50" s="16" t="str">
        <x:f>IF(B50="","",IF(N50="Add count inputs","Add count inputs",IF(OR(N50="Check counts",N50&lt;0),"Check counts",IF(N50=0,"Empty",IF(K50="Packed on","Packed on recorded",IF(J50="","Add label date",IF(K50="","Add date type",IF(O50&lt;0,"Review date",IF(O50&lt;='Settings'!$B$11,"Use soon","Stored")))))))))</x:f>
      </x:c>
      <x:c r="Q50" s="16" t="str">
        <x:f>IF(B50="","",IF(N50="Add count inputs","Add count inputs",IF(OR(N50="Check counts",N50&lt;0),"Check counts",IF(NOT(ISNUMBER(M50)),"Set reorder level",IF(SUMIFS($N$7:$N$106,$B$7:$B$106,B50,$D$7:$D$106,D50)&lt;M50,"Reorder","Stocked")))))</x:f>
      </x:c>
      <x:c r="R50" s="35" t="str">
        <x:f>IF(B50="","",IF(OR(N50="Add count inputs",NOT(ISNUMBER(H50))),"Add count inputs",IF(OR(N50="Check counts",N50&lt;0,H50&lt;0,H50&gt;N50,AND(ISNUMBER(S50),S50&lt;0)),"Check reserve qty",IF(H50=0,0,IF(NOT(ISNUMBER(S50)),"Add meal yield",H50*S50)))))</x:f>
      </x:c>
      <x:c r="S50" s="36"/>
    </x:row>
    <x:row r="51" ht="25" customHeight="1">
      <x:c r="A51" s="19"/>
      <x:c r="B51" s="19"/>
      <x:c r="C51" s="19"/>
      <x:c r="D51" s="19"/>
      <x:c r="E51" s="29"/>
      <x:c r="F51" s="29"/>
      <x:c r="G51" s="29"/>
      <x:c r="H51" s="29"/>
      <x:c r="I51" s="21"/>
      <x:c r="J51" s="21"/>
      <x:c r="K51" s="19"/>
      <x:c r="L51" s="19"/>
      <x:c r="M51" s="19"/>
      <x:c r="N51" s="31" t="str">
        <x:f>IF(B51="","",IF(COUNT(E51:G51)&lt;3,"Add count inputs",IF(OR(MIN(E51:G51)&lt;0,E51&lt;F51+G51),"Check counts",E51-F51-G51)))</x:f>
      </x:c>
      <x:c r="O51" s="15" t="str">
        <x:f>IF(OR(B51="",J51=""),"",J51-'Settings'!$B$10)</x:f>
      </x:c>
      <x:c r="P51" s="15" t="str">
        <x:f>IF(B51="","",IF(N51="Add count inputs","Add count inputs",IF(OR(N51="Check counts",N51&lt;0),"Check counts",IF(N51=0,"Empty",IF(K51="Packed on","Packed on recorded",IF(J51="","Add label date",IF(K51="","Add date type",IF(O51&lt;0,"Review date",IF(O51&lt;='Settings'!$B$11,"Use soon","Stored")))))))))</x:f>
      </x:c>
      <x:c r="Q51" s="15" t="str">
        <x:f>IF(B51="","",IF(N51="Add count inputs","Add count inputs",IF(OR(N51="Check counts",N51&lt;0),"Check counts",IF(NOT(ISNUMBER(M51)),"Set reorder level",IF(SUMIFS($N$7:$N$106,$B$7:$B$106,B51,$D$7:$D$106,D51)&lt;M51,"Reorder","Stocked")))))</x:f>
      </x:c>
      <x:c r="R51" s="33" t="str">
        <x:f>IF(B51="","",IF(OR(N51="Add count inputs",NOT(ISNUMBER(H51))),"Add count inputs",IF(OR(N51="Check counts",N51&lt;0,H51&lt;0,H51&gt;N51,AND(ISNUMBER(S51),S51&lt;0)),"Check reserve qty",IF(H51=0,0,IF(NOT(ISNUMBER(S51)),"Add meal yield",H51*S51)))))</x:f>
      </x:c>
      <x:c r="S51" s="34"/>
    </x:row>
    <x:row r="52" ht="25" customHeight="1">
      <x:c r="A52" s="20"/>
      <x:c r="B52" s="20"/>
      <x:c r="C52" s="20"/>
      <x:c r="D52" s="20"/>
      <x:c r="E52" s="30"/>
      <x:c r="F52" s="30"/>
      <x:c r="G52" s="30"/>
      <x:c r="H52" s="30"/>
      <x:c r="I52" s="22"/>
      <x:c r="J52" s="22"/>
      <x:c r="K52" s="20"/>
      <x:c r="L52" s="20"/>
      <x:c r="M52" s="20"/>
      <x:c r="N52" s="32" t="str">
        <x:f>IF(B52="","",IF(COUNT(E52:G52)&lt;3,"Add count inputs",IF(OR(MIN(E52:G52)&lt;0,E52&lt;F52+G52),"Check counts",E52-F52-G52)))</x:f>
      </x:c>
      <x:c r="O52" s="16" t="str">
        <x:f>IF(OR(B52="",J52=""),"",J52-'Settings'!$B$10)</x:f>
      </x:c>
      <x:c r="P52" s="16" t="str">
        <x:f>IF(B52="","",IF(N52="Add count inputs","Add count inputs",IF(OR(N52="Check counts",N52&lt;0),"Check counts",IF(N52=0,"Empty",IF(K52="Packed on","Packed on recorded",IF(J52="","Add label date",IF(K52="","Add date type",IF(O52&lt;0,"Review date",IF(O52&lt;='Settings'!$B$11,"Use soon","Stored")))))))))</x:f>
      </x:c>
      <x:c r="Q52" s="16" t="str">
        <x:f>IF(B52="","",IF(N52="Add count inputs","Add count inputs",IF(OR(N52="Check counts",N52&lt;0),"Check counts",IF(NOT(ISNUMBER(M52)),"Set reorder level",IF(SUMIFS($N$7:$N$106,$B$7:$B$106,B52,$D$7:$D$106,D52)&lt;M52,"Reorder","Stocked")))))</x:f>
      </x:c>
      <x:c r="R52" s="35" t="str">
        <x:f>IF(B52="","",IF(OR(N52="Add count inputs",NOT(ISNUMBER(H52))),"Add count inputs",IF(OR(N52="Check counts",N52&lt;0,H52&lt;0,H52&gt;N52,AND(ISNUMBER(S52),S52&lt;0)),"Check reserve qty",IF(H52=0,0,IF(NOT(ISNUMBER(S52)),"Add meal yield",H52*S52)))))</x:f>
      </x:c>
      <x:c r="S52" s="36"/>
    </x:row>
    <x:row r="53" ht="25" customHeight="1">
      <x:c r="A53" s="19"/>
      <x:c r="B53" s="19"/>
      <x:c r="C53" s="19"/>
      <x:c r="D53" s="19"/>
      <x:c r="E53" s="29"/>
      <x:c r="F53" s="29"/>
      <x:c r="G53" s="29"/>
      <x:c r="H53" s="29"/>
      <x:c r="I53" s="21"/>
      <x:c r="J53" s="21"/>
      <x:c r="K53" s="19"/>
      <x:c r="L53" s="19"/>
      <x:c r="M53" s="19"/>
      <x:c r="N53" s="31" t="str">
        <x:f>IF(B53="","",IF(COUNT(E53:G53)&lt;3,"Add count inputs",IF(OR(MIN(E53:G53)&lt;0,E53&lt;F53+G53),"Check counts",E53-F53-G53)))</x:f>
      </x:c>
      <x:c r="O53" s="15" t="str">
        <x:f>IF(OR(B53="",J53=""),"",J53-'Settings'!$B$10)</x:f>
      </x:c>
      <x:c r="P53" s="15" t="str">
        <x:f>IF(B53="","",IF(N53="Add count inputs","Add count inputs",IF(OR(N53="Check counts",N53&lt;0),"Check counts",IF(N53=0,"Empty",IF(K53="Packed on","Packed on recorded",IF(J53="","Add label date",IF(K53="","Add date type",IF(O53&lt;0,"Review date",IF(O53&lt;='Settings'!$B$11,"Use soon","Stored")))))))))</x:f>
      </x:c>
      <x:c r="Q53" s="15" t="str">
        <x:f>IF(B53="","",IF(N53="Add count inputs","Add count inputs",IF(OR(N53="Check counts",N53&lt;0),"Check counts",IF(NOT(ISNUMBER(M53)),"Set reorder level",IF(SUMIFS($N$7:$N$106,$B$7:$B$106,B53,$D$7:$D$106,D53)&lt;M53,"Reorder","Stocked")))))</x:f>
      </x:c>
      <x:c r="R53" s="33" t="str">
        <x:f>IF(B53="","",IF(OR(N53="Add count inputs",NOT(ISNUMBER(H53))),"Add count inputs",IF(OR(N53="Check counts",N53&lt;0,H53&lt;0,H53&gt;N53,AND(ISNUMBER(S53),S53&lt;0)),"Check reserve qty",IF(H53=0,0,IF(NOT(ISNUMBER(S53)),"Add meal yield",H53*S53)))))</x:f>
      </x:c>
      <x:c r="S53" s="34"/>
    </x:row>
    <x:row r="54" ht="25" customHeight="1">
      <x:c r="A54" s="20"/>
      <x:c r="B54" s="20"/>
      <x:c r="C54" s="20"/>
      <x:c r="D54" s="20"/>
      <x:c r="E54" s="30"/>
      <x:c r="F54" s="30"/>
      <x:c r="G54" s="30"/>
      <x:c r="H54" s="30"/>
      <x:c r="I54" s="22"/>
      <x:c r="J54" s="22"/>
      <x:c r="K54" s="20"/>
      <x:c r="L54" s="20"/>
      <x:c r="M54" s="20"/>
      <x:c r="N54" s="32" t="str">
        <x:f>IF(B54="","",IF(COUNT(E54:G54)&lt;3,"Add count inputs",IF(OR(MIN(E54:G54)&lt;0,E54&lt;F54+G54),"Check counts",E54-F54-G54)))</x:f>
      </x:c>
      <x:c r="O54" s="16" t="str">
        <x:f>IF(OR(B54="",J54=""),"",J54-'Settings'!$B$10)</x:f>
      </x:c>
      <x:c r="P54" s="16" t="str">
        <x:f>IF(B54="","",IF(N54="Add count inputs","Add count inputs",IF(OR(N54="Check counts",N54&lt;0),"Check counts",IF(N54=0,"Empty",IF(K54="Packed on","Packed on recorded",IF(J54="","Add label date",IF(K54="","Add date type",IF(O54&lt;0,"Review date",IF(O54&lt;='Settings'!$B$11,"Use soon","Stored")))))))))</x:f>
      </x:c>
      <x:c r="Q54" s="16" t="str">
        <x:f>IF(B54="","",IF(N54="Add count inputs","Add count inputs",IF(OR(N54="Check counts",N54&lt;0),"Check counts",IF(NOT(ISNUMBER(M54)),"Set reorder level",IF(SUMIFS($N$7:$N$106,$B$7:$B$106,B54,$D$7:$D$106,D54)&lt;M54,"Reorder","Stocked")))))</x:f>
      </x:c>
      <x:c r="R54" s="35" t="str">
        <x:f>IF(B54="","",IF(OR(N54="Add count inputs",NOT(ISNUMBER(H54))),"Add count inputs",IF(OR(N54="Check counts",N54&lt;0,H54&lt;0,H54&gt;N54,AND(ISNUMBER(S54),S54&lt;0)),"Check reserve qty",IF(H54=0,0,IF(NOT(ISNUMBER(S54)),"Add meal yield",H54*S54)))))</x:f>
      </x:c>
      <x:c r="S54" s="36"/>
    </x:row>
    <x:row r="55" ht="25" customHeight="1">
      <x:c r="A55" s="19"/>
      <x:c r="B55" s="19"/>
      <x:c r="C55" s="19"/>
      <x:c r="D55" s="19"/>
      <x:c r="E55" s="29"/>
      <x:c r="F55" s="29"/>
      <x:c r="G55" s="29"/>
      <x:c r="H55" s="29"/>
      <x:c r="I55" s="21"/>
      <x:c r="J55" s="21"/>
      <x:c r="K55" s="19"/>
      <x:c r="L55" s="19"/>
      <x:c r="M55" s="19"/>
      <x:c r="N55" s="31" t="str">
        <x:f>IF(B55="","",IF(COUNT(E55:G55)&lt;3,"Add count inputs",IF(OR(MIN(E55:G55)&lt;0,E55&lt;F55+G55),"Check counts",E55-F55-G55)))</x:f>
      </x:c>
      <x:c r="O55" s="15" t="str">
        <x:f>IF(OR(B55="",J55=""),"",J55-'Settings'!$B$10)</x:f>
      </x:c>
      <x:c r="P55" s="15" t="str">
        <x:f>IF(B55="","",IF(N55="Add count inputs","Add count inputs",IF(OR(N55="Check counts",N55&lt;0),"Check counts",IF(N55=0,"Empty",IF(K55="Packed on","Packed on recorded",IF(J55="","Add label date",IF(K55="","Add date type",IF(O55&lt;0,"Review date",IF(O55&lt;='Settings'!$B$11,"Use soon","Stored")))))))))</x:f>
      </x:c>
      <x:c r="Q55" s="15" t="str">
        <x:f>IF(B55="","",IF(N55="Add count inputs","Add count inputs",IF(OR(N55="Check counts",N55&lt;0),"Check counts",IF(NOT(ISNUMBER(M55)),"Set reorder level",IF(SUMIFS($N$7:$N$106,$B$7:$B$106,B55,$D$7:$D$106,D55)&lt;M55,"Reorder","Stocked")))))</x:f>
      </x:c>
      <x:c r="R55" s="33" t="str">
        <x:f>IF(B55="","",IF(OR(N55="Add count inputs",NOT(ISNUMBER(H55))),"Add count inputs",IF(OR(N55="Check counts",N55&lt;0,H55&lt;0,H55&gt;N55,AND(ISNUMBER(S55),S55&lt;0)),"Check reserve qty",IF(H55=0,0,IF(NOT(ISNUMBER(S55)),"Add meal yield",H55*S55)))))</x:f>
      </x:c>
      <x:c r="S55" s="34"/>
    </x:row>
    <x:row r="56" ht="25" customHeight="1">
      <x:c r="A56" s="20"/>
      <x:c r="B56" s="20"/>
      <x:c r="C56" s="20"/>
      <x:c r="D56" s="20"/>
      <x:c r="E56" s="30"/>
      <x:c r="F56" s="30"/>
      <x:c r="G56" s="30"/>
      <x:c r="H56" s="30"/>
      <x:c r="I56" s="22"/>
      <x:c r="J56" s="22"/>
      <x:c r="K56" s="20"/>
      <x:c r="L56" s="20"/>
      <x:c r="M56" s="20"/>
      <x:c r="N56" s="32" t="str">
        <x:f>IF(B56="","",IF(COUNT(E56:G56)&lt;3,"Add count inputs",IF(OR(MIN(E56:G56)&lt;0,E56&lt;F56+G56),"Check counts",E56-F56-G56)))</x:f>
      </x:c>
      <x:c r="O56" s="16" t="str">
        <x:f>IF(OR(B56="",J56=""),"",J56-'Settings'!$B$10)</x:f>
      </x:c>
      <x:c r="P56" s="16" t="str">
        <x:f>IF(B56="","",IF(N56="Add count inputs","Add count inputs",IF(OR(N56="Check counts",N56&lt;0),"Check counts",IF(N56=0,"Empty",IF(K56="Packed on","Packed on recorded",IF(J56="","Add label date",IF(K56="","Add date type",IF(O56&lt;0,"Review date",IF(O56&lt;='Settings'!$B$11,"Use soon","Stored")))))))))</x:f>
      </x:c>
      <x:c r="Q56" s="16" t="str">
        <x:f>IF(B56="","",IF(N56="Add count inputs","Add count inputs",IF(OR(N56="Check counts",N56&lt;0),"Check counts",IF(NOT(ISNUMBER(M56)),"Set reorder level",IF(SUMIFS($N$7:$N$106,$B$7:$B$106,B56,$D$7:$D$106,D56)&lt;M56,"Reorder","Stocked")))))</x:f>
      </x:c>
      <x:c r="R56" s="35" t="str">
        <x:f>IF(B56="","",IF(OR(N56="Add count inputs",NOT(ISNUMBER(H56))),"Add count inputs",IF(OR(N56="Check counts",N56&lt;0,H56&lt;0,H56&gt;N56,AND(ISNUMBER(S56),S56&lt;0)),"Check reserve qty",IF(H56=0,0,IF(NOT(ISNUMBER(S56)),"Add meal yield",H56*S56)))))</x:f>
      </x:c>
      <x:c r="S56" s="36"/>
    </x:row>
    <x:row r="57" ht="25" customHeight="1">
      <x:c r="A57" s="19"/>
      <x:c r="B57" s="19"/>
      <x:c r="C57" s="19"/>
      <x:c r="D57" s="19"/>
      <x:c r="E57" s="29"/>
      <x:c r="F57" s="29"/>
      <x:c r="G57" s="29"/>
      <x:c r="H57" s="29"/>
      <x:c r="I57" s="21"/>
      <x:c r="J57" s="21"/>
      <x:c r="K57" s="19"/>
      <x:c r="L57" s="19"/>
      <x:c r="M57" s="19"/>
      <x:c r="N57" s="31" t="str">
        <x:f>IF(B57="","",IF(COUNT(E57:G57)&lt;3,"Add count inputs",IF(OR(MIN(E57:G57)&lt;0,E57&lt;F57+G57),"Check counts",E57-F57-G57)))</x:f>
      </x:c>
      <x:c r="O57" s="15" t="str">
        <x:f>IF(OR(B57="",J57=""),"",J57-'Settings'!$B$10)</x:f>
      </x:c>
      <x:c r="P57" s="15" t="str">
        <x:f>IF(B57="","",IF(N57="Add count inputs","Add count inputs",IF(OR(N57="Check counts",N57&lt;0),"Check counts",IF(N57=0,"Empty",IF(K57="Packed on","Packed on recorded",IF(J57="","Add label date",IF(K57="","Add date type",IF(O57&lt;0,"Review date",IF(O57&lt;='Settings'!$B$11,"Use soon","Stored")))))))))</x:f>
      </x:c>
      <x:c r="Q57" s="15" t="str">
        <x:f>IF(B57="","",IF(N57="Add count inputs","Add count inputs",IF(OR(N57="Check counts",N57&lt;0),"Check counts",IF(NOT(ISNUMBER(M57)),"Set reorder level",IF(SUMIFS($N$7:$N$106,$B$7:$B$106,B57,$D$7:$D$106,D57)&lt;M57,"Reorder","Stocked")))))</x:f>
      </x:c>
      <x:c r="R57" s="33" t="str">
        <x:f>IF(B57="","",IF(OR(N57="Add count inputs",NOT(ISNUMBER(H57))),"Add count inputs",IF(OR(N57="Check counts",N57&lt;0,H57&lt;0,H57&gt;N57,AND(ISNUMBER(S57),S57&lt;0)),"Check reserve qty",IF(H57=0,0,IF(NOT(ISNUMBER(S57)),"Add meal yield",H57*S57)))))</x:f>
      </x:c>
      <x:c r="S57" s="34"/>
    </x:row>
    <x:row r="58" ht="25" customHeight="1">
      <x:c r="A58" s="20"/>
      <x:c r="B58" s="20"/>
      <x:c r="C58" s="20"/>
      <x:c r="D58" s="20"/>
      <x:c r="E58" s="30"/>
      <x:c r="F58" s="30"/>
      <x:c r="G58" s="30"/>
      <x:c r="H58" s="30"/>
      <x:c r="I58" s="22"/>
      <x:c r="J58" s="22"/>
      <x:c r="K58" s="20"/>
      <x:c r="L58" s="20"/>
      <x:c r="M58" s="20"/>
      <x:c r="N58" s="32" t="str">
        <x:f>IF(B58="","",IF(COUNT(E58:G58)&lt;3,"Add count inputs",IF(OR(MIN(E58:G58)&lt;0,E58&lt;F58+G58),"Check counts",E58-F58-G58)))</x:f>
      </x:c>
      <x:c r="O58" s="16" t="str">
        <x:f>IF(OR(B58="",J58=""),"",J58-'Settings'!$B$10)</x:f>
      </x:c>
      <x:c r="P58" s="16" t="str">
        <x:f>IF(B58="","",IF(N58="Add count inputs","Add count inputs",IF(OR(N58="Check counts",N58&lt;0),"Check counts",IF(N58=0,"Empty",IF(K58="Packed on","Packed on recorded",IF(J58="","Add label date",IF(K58="","Add date type",IF(O58&lt;0,"Review date",IF(O58&lt;='Settings'!$B$11,"Use soon","Stored")))))))))</x:f>
      </x:c>
      <x:c r="Q58" s="16" t="str">
        <x:f>IF(B58="","",IF(N58="Add count inputs","Add count inputs",IF(OR(N58="Check counts",N58&lt;0),"Check counts",IF(NOT(ISNUMBER(M58)),"Set reorder level",IF(SUMIFS($N$7:$N$106,$B$7:$B$106,B58,$D$7:$D$106,D58)&lt;M58,"Reorder","Stocked")))))</x:f>
      </x:c>
      <x:c r="R58" s="35" t="str">
        <x:f>IF(B58="","",IF(OR(N58="Add count inputs",NOT(ISNUMBER(H58))),"Add count inputs",IF(OR(N58="Check counts",N58&lt;0,H58&lt;0,H58&gt;N58,AND(ISNUMBER(S58),S58&lt;0)),"Check reserve qty",IF(H58=0,0,IF(NOT(ISNUMBER(S58)),"Add meal yield",H58*S58)))))</x:f>
      </x:c>
      <x:c r="S58" s="36"/>
    </x:row>
    <x:row r="59" ht="25" customHeight="1">
      <x:c r="A59" s="19"/>
      <x:c r="B59" s="19"/>
      <x:c r="C59" s="19"/>
      <x:c r="D59" s="19"/>
      <x:c r="E59" s="29"/>
      <x:c r="F59" s="29"/>
      <x:c r="G59" s="29"/>
      <x:c r="H59" s="29"/>
      <x:c r="I59" s="21"/>
      <x:c r="J59" s="21"/>
      <x:c r="K59" s="19"/>
      <x:c r="L59" s="19"/>
      <x:c r="M59" s="19"/>
      <x:c r="N59" s="31" t="str">
        <x:f>IF(B59="","",IF(COUNT(E59:G59)&lt;3,"Add count inputs",IF(OR(MIN(E59:G59)&lt;0,E59&lt;F59+G59),"Check counts",E59-F59-G59)))</x:f>
      </x:c>
      <x:c r="O59" s="15" t="str">
        <x:f>IF(OR(B59="",J59=""),"",J59-'Settings'!$B$10)</x:f>
      </x:c>
      <x:c r="P59" s="15" t="str">
        <x:f>IF(B59="","",IF(N59="Add count inputs","Add count inputs",IF(OR(N59="Check counts",N59&lt;0),"Check counts",IF(N59=0,"Empty",IF(K59="Packed on","Packed on recorded",IF(J59="","Add label date",IF(K59="","Add date type",IF(O59&lt;0,"Review date",IF(O59&lt;='Settings'!$B$11,"Use soon","Stored")))))))))</x:f>
      </x:c>
      <x:c r="Q59" s="15" t="str">
        <x:f>IF(B59="","",IF(N59="Add count inputs","Add count inputs",IF(OR(N59="Check counts",N59&lt;0),"Check counts",IF(NOT(ISNUMBER(M59)),"Set reorder level",IF(SUMIFS($N$7:$N$106,$B$7:$B$106,B59,$D$7:$D$106,D59)&lt;M59,"Reorder","Stocked")))))</x:f>
      </x:c>
      <x:c r="R59" s="33" t="str">
        <x:f>IF(B59="","",IF(OR(N59="Add count inputs",NOT(ISNUMBER(H59))),"Add count inputs",IF(OR(N59="Check counts",N59&lt;0,H59&lt;0,H59&gt;N59,AND(ISNUMBER(S59),S59&lt;0)),"Check reserve qty",IF(H59=0,0,IF(NOT(ISNUMBER(S59)),"Add meal yield",H59*S59)))))</x:f>
      </x:c>
      <x:c r="S59" s="34"/>
    </x:row>
    <x:row r="60" ht="25" customHeight="1">
      <x:c r="A60" s="20"/>
      <x:c r="B60" s="20"/>
      <x:c r="C60" s="20"/>
      <x:c r="D60" s="20"/>
      <x:c r="E60" s="30"/>
      <x:c r="F60" s="30"/>
      <x:c r="G60" s="30"/>
      <x:c r="H60" s="30"/>
      <x:c r="I60" s="22"/>
      <x:c r="J60" s="22"/>
      <x:c r="K60" s="20"/>
      <x:c r="L60" s="20"/>
      <x:c r="M60" s="20"/>
      <x:c r="N60" s="32" t="str">
        <x:f>IF(B60="","",IF(COUNT(E60:G60)&lt;3,"Add count inputs",IF(OR(MIN(E60:G60)&lt;0,E60&lt;F60+G60),"Check counts",E60-F60-G60)))</x:f>
      </x:c>
      <x:c r="O60" s="16" t="str">
        <x:f>IF(OR(B60="",J60=""),"",J60-'Settings'!$B$10)</x:f>
      </x:c>
      <x:c r="P60" s="16" t="str">
        <x:f>IF(B60="","",IF(N60="Add count inputs","Add count inputs",IF(OR(N60="Check counts",N60&lt;0),"Check counts",IF(N60=0,"Empty",IF(K60="Packed on","Packed on recorded",IF(J60="","Add label date",IF(K60="","Add date type",IF(O60&lt;0,"Review date",IF(O60&lt;='Settings'!$B$11,"Use soon","Stored")))))))))</x:f>
      </x:c>
      <x:c r="Q60" s="16" t="str">
        <x:f>IF(B60="","",IF(N60="Add count inputs","Add count inputs",IF(OR(N60="Check counts",N60&lt;0),"Check counts",IF(NOT(ISNUMBER(M60)),"Set reorder level",IF(SUMIFS($N$7:$N$106,$B$7:$B$106,B60,$D$7:$D$106,D60)&lt;M60,"Reorder","Stocked")))))</x:f>
      </x:c>
      <x:c r="R60" s="35" t="str">
        <x:f>IF(B60="","",IF(OR(N60="Add count inputs",NOT(ISNUMBER(H60))),"Add count inputs",IF(OR(N60="Check counts",N60&lt;0,H60&lt;0,H60&gt;N60,AND(ISNUMBER(S60),S60&lt;0)),"Check reserve qty",IF(H60=0,0,IF(NOT(ISNUMBER(S60)),"Add meal yield",H60*S60)))))</x:f>
      </x:c>
      <x:c r="S60" s="36"/>
    </x:row>
    <x:row r="61" ht="25" customHeight="1">
      <x:c r="A61" s="19"/>
      <x:c r="B61" s="19"/>
      <x:c r="C61" s="19"/>
      <x:c r="D61" s="19"/>
      <x:c r="E61" s="29"/>
      <x:c r="F61" s="29"/>
      <x:c r="G61" s="29"/>
      <x:c r="H61" s="29"/>
      <x:c r="I61" s="21"/>
      <x:c r="J61" s="21"/>
      <x:c r="K61" s="19"/>
      <x:c r="L61" s="19"/>
      <x:c r="M61" s="19"/>
      <x:c r="N61" s="31" t="str">
        <x:f>IF(B61="","",IF(COUNT(E61:G61)&lt;3,"Add count inputs",IF(OR(MIN(E61:G61)&lt;0,E61&lt;F61+G61),"Check counts",E61-F61-G61)))</x:f>
      </x:c>
      <x:c r="O61" s="15" t="str">
        <x:f>IF(OR(B61="",J61=""),"",J61-'Settings'!$B$10)</x:f>
      </x:c>
      <x:c r="P61" s="15" t="str">
        <x:f>IF(B61="","",IF(N61="Add count inputs","Add count inputs",IF(OR(N61="Check counts",N61&lt;0),"Check counts",IF(N61=0,"Empty",IF(K61="Packed on","Packed on recorded",IF(J61="","Add label date",IF(K61="","Add date type",IF(O61&lt;0,"Review date",IF(O61&lt;='Settings'!$B$11,"Use soon","Stored")))))))))</x:f>
      </x:c>
      <x:c r="Q61" s="15" t="str">
        <x:f>IF(B61="","",IF(N61="Add count inputs","Add count inputs",IF(OR(N61="Check counts",N61&lt;0),"Check counts",IF(NOT(ISNUMBER(M61)),"Set reorder level",IF(SUMIFS($N$7:$N$106,$B$7:$B$106,B61,$D$7:$D$106,D61)&lt;M61,"Reorder","Stocked")))))</x:f>
      </x:c>
      <x:c r="R61" s="33" t="str">
        <x:f>IF(B61="","",IF(OR(N61="Add count inputs",NOT(ISNUMBER(H61))),"Add count inputs",IF(OR(N61="Check counts",N61&lt;0,H61&lt;0,H61&gt;N61,AND(ISNUMBER(S61),S61&lt;0)),"Check reserve qty",IF(H61=0,0,IF(NOT(ISNUMBER(S61)),"Add meal yield",H61*S61)))))</x:f>
      </x:c>
      <x:c r="S61" s="34"/>
    </x:row>
    <x:row r="62" ht="25" customHeight="1">
      <x:c r="A62" s="20"/>
      <x:c r="B62" s="20"/>
      <x:c r="C62" s="20"/>
      <x:c r="D62" s="20"/>
      <x:c r="E62" s="30"/>
      <x:c r="F62" s="30"/>
      <x:c r="G62" s="30"/>
      <x:c r="H62" s="30"/>
      <x:c r="I62" s="22"/>
      <x:c r="J62" s="22"/>
      <x:c r="K62" s="20"/>
      <x:c r="L62" s="20"/>
      <x:c r="M62" s="20"/>
      <x:c r="N62" s="32" t="str">
        <x:f>IF(B62="","",IF(COUNT(E62:G62)&lt;3,"Add count inputs",IF(OR(MIN(E62:G62)&lt;0,E62&lt;F62+G62),"Check counts",E62-F62-G62)))</x:f>
      </x:c>
      <x:c r="O62" s="16" t="str">
        <x:f>IF(OR(B62="",J62=""),"",J62-'Settings'!$B$10)</x:f>
      </x:c>
      <x:c r="P62" s="16" t="str">
        <x:f>IF(B62="","",IF(N62="Add count inputs","Add count inputs",IF(OR(N62="Check counts",N62&lt;0),"Check counts",IF(N62=0,"Empty",IF(K62="Packed on","Packed on recorded",IF(J62="","Add label date",IF(K62="","Add date type",IF(O62&lt;0,"Review date",IF(O62&lt;='Settings'!$B$11,"Use soon","Stored")))))))))</x:f>
      </x:c>
      <x:c r="Q62" s="16" t="str">
        <x:f>IF(B62="","",IF(N62="Add count inputs","Add count inputs",IF(OR(N62="Check counts",N62&lt;0),"Check counts",IF(NOT(ISNUMBER(M62)),"Set reorder level",IF(SUMIFS($N$7:$N$106,$B$7:$B$106,B62,$D$7:$D$106,D62)&lt;M62,"Reorder","Stocked")))))</x:f>
      </x:c>
      <x:c r="R62" s="35" t="str">
        <x:f>IF(B62="","",IF(OR(N62="Add count inputs",NOT(ISNUMBER(H62))),"Add count inputs",IF(OR(N62="Check counts",N62&lt;0,H62&lt;0,H62&gt;N62,AND(ISNUMBER(S62),S62&lt;0)),"Check reserve qty",IF(H62=0,0,IF(NOT(ISNUMBER(S62)),"Add meal yield",H62*S62)))))</x:f>
      </x:c>
      <x:c r="S62" s="36"/>
    </x:row>
    <x:row r="63" ht="25" customHeight="1">
      <x:c r="A63" s="19"/>
      <x:c r="B63" s="19"/>
      <x:c r="C63" s="19"/>
      <x:c r="D63" s="19"/>
      <x:c r="E63" s="29"/>
      <x:c r="F63" s="29"/>
      <x:c r="G63" s="29"/>
      <x:c r="H63" s="29"/>
      <x:c r="I63" s="21"/>
      <x:c r="J63" s="21"/>
      <x:c r="K63" s="19"/>
      <x:c r="L63" s="19"/>
      <x:c r="M63" s="19"/>
      <x:c r="N63" s="31" t="str">
        <x:f>IF(B63="","",IF(COUNT(E63:G63)&lt;3,"Add count inputs",IF(OR(MIN(E63:G63)&lt;0,E63&lt;F63+G63),"Check counts",E63-F63-G63)))</x:f>
      </x:c>
      <x:c r="O63" s="15" t="str">
        <x:f>IF(OR(B63="",J63=""),"",J63-'Settings'!$B$10)</x:f>
      </x:c>
      <x:c r="P63" s="15" t="str">
        <x:f>IF(B63="","",IF(N63="Add count inputs","Add count inputs",IF(OR(N63="Check counts",N63&lt;0),"Check counts",IF(N63=0,"Empty",IF(K63="Packed on","Packed on recorded",IF(J63="","Add label date",IF(K63="","Add date type",IF(O63&lt;0,"Review date",IF(O63&lt;='Settings'!$B$11,"Use soon","Stored")))))))))</x:f>
      </x:c>
      <x:c r="Q63" s="15" t="str">
        <x:f>IF(B63="","",IF(N63="Add count inputs","Add count inputs",IF(OR(N63="Check counts",N63&lt;0),"Check counts",IF(NOT(ISNUMBER(M63)),"Set reorder level",IF(SUMIFS($N$7:$N$106,$B$7:$B$106,B63,$D$7:$D$106,D63)&lt;M63,"Reorder","Stocked")))))</x:f>
      </x:c>
      <x:c r="R63" s="33" t="str">
        <x:f>IF(B63="","",IF(OR(N63="Add count inputs",NOT(ISNUMBER(H63))),"Add count inputs",IF(OR(N63="Check counts",N63&lt;0,H63&lt;0,H63&gt;N63,AND(ISNUMBER(S63),S63&lt;0)),"Check reserve qty",IF(H63=0,0,IF(NOT(ISNUMBER(S63)),"Add meal yield",H63*S63)))))</x:f>
      </x:c>
      <x:c r="S63" s="34"/>
    </x:row>
    <x:row r="64" ht="25" customHeight="1">
      <x:c r="A64" s="20"/>
      <x:c r="B64" s="20"/>
      <x:c r="C64" s="20"/>
      <x:c r="D64" s="20"/>
      <x:c r="E64" s="30"/>
      <x:c r="F64" s="30"/>
      <x:c r="G64" s="30"/>
      <x:c r="H64" s="30"/>
      <x:c r="I64" s="22"/>
      <x:c r="J64" s="22"/>
      <x:c r="K64" s="20"/>
      <x:c r="L64" s="20"/>
      <x:c r="M64" s="20"/>
      <x:c r="N64" s="32" t="str">
        <x:f>IF(B64="","",IF(COUNT(E64:G64)&lt;3,"Add count inputs",IF(OR(MIN(E64:G64)&lt;0,E64&lt;F64+G64),"Check counts",E64-F64-G64)))</x:f>
      </x:c>
      <x:c r="O64" s="16" t="str">
        <x:f>IF(OR(B64="",J64=""),"",J64-'Settings'!$B$10)</x:f>
      </x:c>
      <x:c r="P64" s="16" t="str">
        <x:f>IF(B64="","",IF(N64="Add count inputs","Add count inputs",IF(OR(N64="Check counts",N64&lt;0),"Check counts",IF(N64=0,"Empty",IF(K64="Packed on","Packed on recorded",IF(J64="","Add label date",IF(K64="","Add date type",IF(O64&lt;0,"Review date",IF(O64&lt;='Settings'!$B$11,"Use soon","Stored")))))))))</x:f>
      </x:c>
      <x:c r="Q64" s="16" t="str">
        <x:f>IF(B64="","",IF(N64="Add count inputs","Add count inputs",IF(OR(N64="Check counts",N64&lt;0),"Check counts",IF(NOT(ISNUMBER(M64)),"Set reorder level",IF(SUMIFS($N$7:$N$106,$B$7:$B$106,B64,$D$7:$D$106,D64)&lt;M64,"Reorder","Stocked")))))</x:f>
      </x:c>
      <x:c r="R64" s="35" t="str">
        <x:f>IF(B64="","",IF(OR(N64="Add count inputs",NOT(ISNUMBER(H64))),"Add count inputs",IF(OR(N64="Check counts",N64&lt;0,H64&lt;0,H64&gt;N64,AND(ISNUMBER(S64),S64&lt;0)),"Check reserve qty",IF(H64=0,0,IF(NOT(ISNUMBER(S64)),"Add meal yield",H64*S64)))))</x:f>
      </x:c>
      <x:c r="S64" s="36"/>
    </x:row>
    <x:row r="65" ht="25" customHeight="1">
      <x:c r="A65" s="19"/>
      <x:c r="B65" s="19"/>
      <x:c r="C65" s="19"/>
      <x:c r="D65" s="19"/>
      <x:c r="E65" s="29"/>
      <x:c r="F65" s="29"/>
      <x:c r="G65" s="29"/>
      <x:c r="H65" s="29"/>
      <x:c r="I65" s="21"/>
      <x:c r="J65" s="21"/>
      <x:c r="K65" s="19"/>
      <x:c r="L65" s="19"/>
      <x:c r="M65" s="19"/>
      <x:c r="N65" s="31" t="str">
        <x:f>IF(B65="","",IF(COUNT(E65:G65)&lt;3,"Add count inputs",IF(OR(MIN(E65:G65)&lt;0,E65&lt;F65+G65),"Check counts",E65-F65-G65)))</x:f>
      </x:c>
      <x:c r="O65" s="15" t="str">
        <x:f>IF(OR(B65="",J65=""),"",J65-'Settings'!$B$10)</x:f>
      </x:c>
      <x:c r="P65" s="15" t="str">
        <x:f>IF(B65="","",IF(N65="Add count inputs","Add count inputs",IF(OR(N65="Check counts",N65&lt;0),"Check counts",IF(N65=0,"Empty",IF(K65="Packed on","Packed on recorded",IF(J65="","Add label date",IF(K65="","Add date type",IF(O65&lt;0,"Review date",IF(O65&lt;='Settings'!$B$11,"Use soon","Stored")))))))))</x:f>
      </x:c>
      <x:c r="Q65" s="15" t="str">
        <x:f>IF(B65="","",IF(N65="Add count inputs","Add count inputs",IF(OR(N65="Check counts",N65&lt;0),"Check counts",IF(NOT(ISNUMBER(M65)),"Set reorder level",IF(SUMIFS($N$7:$N$106,$B$7:$B$106,B65,$D$7:$D$106,D65)&lt;M65,"Reorder","Stocked")))))</x:f>
      </x:c>
      <x:c r="R65" s="33" t="str">
        <x:f>IF(B65="","",IF(OR(N65="Add count inputs",NOT(ISNUMBER(H65))),"Add count inputs",IF(OR(N65="Check counts",N65&lt;0,H65&lt;0,H65&gt;N65,AND(ISNUMBER(S65),S65&lt;0)),"Check reserve qty",IF(H65=0,0,IF(NOT(ISNUMBER(S65)),"Add meal yield",H65*S65)))))</x:f>
      </x:c>
      <x:c r="S65" s="34"/>
    </x:row>
    <x:row r="66" ht="25" customHeight="1">
      <x:c r="A66" s="20"/>
      <x:c r="B66" s="20"/>
      <x:c r="C66" s="20"/>
      <x:c r="D66" s="20"/>
      <x:c r="E66" s="30"/>
      <x:c r="F66" s="30"/>
      <x:c r="G66" s="30"/>
      <x:c r="H66" s="30"/>
      <x:c r="I66" s="22"/>
      <x:c r="J66" s="22"/>
      <x:c r="K66" s="20"/>
      <x:c r="L66" s="20"/>
      <x:c r="M66" s="20"/>
      <x:c r="N66" s="32" t="str">
        <x:f>IF(B66="","",IF(COUNT(E66:G66)&lt;3,"Add count inputs",IF(OR(MIN(E66:G66)&lt;0,E66&lt;F66+G66),"Check counts",E66-F66-G66)))</x:f>
      </x:c>
      <x:c r="O66" s="16" t="str">
        <x:f>IF(OR(B66="",J66=""),"",J66-'Settings'!$B$10)</x:f>
      </x:c>
      <x:c r="P66" s="16" t="str">
        <x:f>IF(B66="","",IF(N66="Add count inputs","Add count inputs",IF(OR(N66="Check counts",N66&lt;0),"Check counts",IF(N66=0,"Empty",IF(K66="Packed on","Packed on recorded",IF(J66="","Add label date",IF(K66="","Add date type",IF(O66&lt;0,"Review date",IF(O66&lt;='Settings'!$B$11,"Use soon","Stored")))))))))</x:f>
      </x:c>
      <x:c r="Q66" s="16" t="str">
        <x:f>IF(B66="","",IF(N66="Add count inputs","Add count inputs",IF(OR(N66="Check counts",N66&lt;0),"Check counts",IF(NOT(ISNUMBER(M66)),"Set reorder level",IF(SUMIFS($N$7:$N$106,$B$7:$B$106,B66,$D$7:$D$106,D66)&lt;M66,"Reorder","Stocked")))))</x:f>
      </x:c>
      <x:c r="R66" s="35" t="str">
        <x:f>IF(B66="","",IF(OR(N66="Add count inputs",NOT(ISNUMBER(H66))),"Add count inputs",IF(OR(N66="Check counts",N66&lt;0,H66&lt;0,H66&gt;N66,AND(ISNUMBER(S66),S66&lt;0)),"Check reserve qty",IF(H66=0,0,IF(NOT(ISNUMBER(S66)),"Add meal yield",H66*S66)))))</x:f>
      </x:c>
      <x:c r="S66" s="36"/>
    </x:row>
    <x:row r="67" ht="25" customHeight="1">
      <x:c r="A67" s="19"/>
      <x:c r="B67" s="19"/>
      <x:c r="C67" s="19"/>
      <x:c r="D67" s="19"/>
      <x:c r="E67" s="29"/>
      <x:c r="F67" s="29"/>
      <x:c r="G67" s="29"/>
      <x:c r="H67" s="29"/>
      <x:c r="I67" s="21"/>
      <x:c r="J67" s="21"/>
      <x:c r="K67" s="19"/>
      <x:c r="L67" s="19"/>
      <x:c r="M67" s="19"/>
      <x:c r="N67" s="31" t="str">
        <x:f>IF(B67="","",IF(COUNT(E67:G67)&lt;3,"Add count inputs",IF(OR(MIN(E67:G67)&lt;0,E67&lt;F67+G67),"Check counts",E67-F67-G67)))</x:f>
      </x:c>
      <x:c r="O67" s="15" t="str">
        <x:f>IF(OR(B67="",J67=""),"",J67-'Settings'!$B$10)</x:f>
      </x:c>
      <x:c r="P67" s="15" t="str">
        <x:f>IF(B67="","",IF(N67="Add count inputs","Add count inputs",IF(OR(N67="Check counts",N67&lt;0),"Check counts",IF(N67=0,"Empty",IF(K67="Packed on","Packed on recorded",IF(J67="","Add label date",IF(K67="","Add date type",IF(O67&lt;0,"Review date",IF(O67&lt;='Settings'!$B$11,"Use soon","Stored")))))))))</x:f>
      </x:c>
      <x:c r="Q67" s="15" t="str">
        <x:f>IF(B67="","",IF(N67="Add count inputs","Add count inputs",IF(OR(N67="Check counts",N67&lt;0),"Check counts",IF(NOT(ISNUMBER(M67)),"Set reorder level",IF(SUMIFS($N$7:$N$106,$B$7:$B$106,B67,$D$7:$D$106,D67)&lt;M67,"Reorder","Stocked")))))</x:f>
      </x:c>
      <x:c r="R67" s="33" t="str">
        <x:f>IF(B67="","",IF(OR(N67="Add count inputs",NOT(ISNUMBER(H67))),"Add count inputs",IF(OR(N67="Check counts",N67&lt;0,H67&lt;0,H67&gt;N67,AND(ISNUMBER(S67),S67&lt;0)),"Check reserve qty",IF(H67=0,0,IF(NOT(ISNUMBER(S67)),"Add meal yield",H67*S67)))))</x:f>
      </x:c>
      <x:c r="S67" s="34"/>
    </x:row>
    <x:row r="68" ht="25" customHeight="1">
      <x:c r="A68" s="20"/>
      <x:c r="B68" s="20"/>
      <x:c r="C68" s="20"/>
      <x:c r="D68" s="20"/>
      <x:c r="E68" s="30"/>
      <x:c r="F68" s="30"/>
      <x:c r="G68" s="30"/>
      <x:c r="H68" s="30"/>
      <x:c r="I68" s="22"/>
      <x:c r="J68" s="22"/>
      <x:c r="K68" s="20"/>
      <x:c r="L68" s="20"/>
      <x:c r="M68" s="20"/>
      <x:c r="N68" s="32" t="str">
        <x:f>IF(B68="","",IF(COUNT(E68:G68)&lt;3,"Add count inputs",IF(OR(MIN(E68:G68)&lt;0,E68&lt;F68+G68),"Check counts",E68-F68-G68)))</x:f>
      </x:c>
      <x:c r="O68" s="16" t="str">
        <x:f>IF(OR(B68="",J68=""),"",J68-'Settings'!$B$10)</x:f>
      </x:c>
      <x:c r="P68" s="16" t="str">
        <x:f>IF(B68="","",IF(N68="Add count inputs","Add count inputs",IF(OR(N68="Check counts",N68&lt;0),"Check counts",IF(N68=0,"Empty",IF(K68="Packed on","Packed on recorded",IF(J68="","Add label date",IF(K68="","Add date type",IF(O68&lt;0,"Review date",IF(O68&lt;='Settings'!$B$11,"Use soon","Stored")))))))))</x:f>
      </x:c>
      <x:c r="Q68" s="16" t="str">
        <x:f>IF(B68="","",IF(N68="Add count inputs","Add count inputs",IF(OR(N68="Check counts",N68&lt;0),"Check counts",IF(NOT(ISNUMBER(M68)),"Set reorder level",IF(SUMIFS($N$7:$N$106,$B$7:$B$106,B68,$D$7:$D$106,D68)&lt;M68,"Reorder","Stocked")))))</x:f>
      </x:c>
      <x:c r="R68" s="35" t="str">
        <x:f>IF(B68="","",IF(OR(N68="Add count inputs",NOT(ISNUMBER(H68))),"Add count inputs",IF(OR(N68="Check counts",N68&lt;0,H68&lt;0,H68&gt;N68,AND(ISNUMBER(S68),S68&lt;0)),"Check reserve qty",IF(H68=0,0,IF(NOT(ISNUMBER(S68)),"Add meal yield",H68*S68)))))</x:f>
      </x:c>
      <x:c r="S68" s="36"/>
    </x:row>
    <x:row r="69" ht="25" customHeight="1">
      <x:c r="A69" s="19"/>
      <x:c r="B69" s="19"/>
      <x:c r="C69" s="19"/>
      <x:c r="D69" s="19"/>
      <x:c r="E69" s="29"/>
      <x:c r="F69" s="29"/>
      <x:c r="G69" s="29"/>
      <x:c r="H69" s="29"/>
      <x:c r="I69" s="21"/>
      <x:c r="J69" s="21"/>
      <x:c r="K69" s="19"/>
      <x:c r="L69" s="19"/>
      <x:c r="M69" s="19"/>
      <x:c r="N69" s="31" t="str">
        <x:f>IF(B69="","",IF(COUNT(E69:G69)&lt;3,"Add count inputs",IF(OR(MIN(E69:G69)&lt;0,E69&lt;F69+G69),"Check counts",E69-F69-G69)))</x:f>
      </x:c>
      <x:c r="O69" s="15" t="str">
        <x:f>IF(OR(B69="",J69=""),"",J69-'Settings'!$B$10)</x:f>
      </x:c>
      <x:c r="P69" s="15" t="str">
        <x:f>IF(B69="","",IF(N69="Add count inputs","Add count inputs",IF(OR(N69="Check counts",N69&lt;0),"Check counts",IF(N69=0,"Empty",IF(K69="Packed on","Packed on recorded",IF(J69="","Add label date",IF(K69="","Add date type",IF(O69&lt;0,"Review date",IF(O69&lt;='Settings'!$B$11,"Use soon","Stored")))))))))</x:f>
      </x:c>
      <x:c r="Q69" s="15" t="str">
        <x:f>IF(B69="","",IF(N69="Add count inputs","Add count inputs",IF(OR(N69="Check counts",N69&lt;0),"Check counts",IF(NOT(ISNUMBER(M69)),"Set reorder level",IF(SUMIFS($N$7:$N$106,$B$7:$B$106,B69,$D$7:$D$106,D69)&lt;M69,"Reorder","Stocked")))))</x:f>
      </x:c>
      <x:c r="R69" s="33" t="str">
        <x:f>IF(B69="","",IF(OR(N69="Add count inputs",NOT(ISNUMBER(H69))),"Add count inputs",IF(OR(N69="Check counts",N69&lt;0,H69&lt;0,H69&gt;N69,AND(ISNUMBER(S69),S69&lt;0)),"Check reserve qty",IF(H69=0,0,IF(NOT(ISNUMBER(S69)),"Add meal yield",H69*S69)))))</x:f>
      </x:c>
      <x:c r="S69" s="34"/>
    </x:row>
    <x:row r="70" ht="25" customHeight="1">
      <x:c r="A70" s="20"/>
      <x:c r="B70" s="20"/>
      <x:c r="C70" s="20"/>
      <x:c r="D70" s="20"/>
      <x:c r="E70" s="30"/>
      <x:c r="F70" s="30"/>
      <x:c r="G70" s="30"/>
      <x:c r="H70" s="30"/>
      <x:c r="I70" s="22"/>
      <x:c r="J70" s="22"/>
      <x:c r="K70" s="20"/>
      <x:c r="L70" s="20"/>
      <x:c r="M70" s="20"/>
      <x:c r="N70" s="32" t="str">
        <x:f>IF(B70="","",IF(COUNT(E70:G70)&lt;3,"Add count inputs",IF(OR(MIN(E70:G70)&lt;0,E70&lt;F70+G70),"Check counts",E70-F70-G70)))</x:f>
      </x:c>
      <x:c r="O70" s="16" t="str">
        <x:f>IF(OR(B70="",J70=""),"",J70-'Settings'!$B$10)</x:f>
      </x:c>
      <x:c r="P70" s="16" t="str">
        <x:f>IF(B70="","",IF(N70="Add count inputs","Add count inputs",IF(OR(N70="Check counts",N70&lt;0),"Check counts",IF(N70=0,"Empty",IF(K70="Packed on","Packed on recorded",IF(J70="","Add label date",IF(K70="","Add date type",IF(O70&lt;0,"Review date",IF(O70&lt;='Settings'!$B$11,"Use soon","Stored")))))))))</x:f>
      </x:c>
      <x:c r="Q70" s="16" t="str">
        <x:f>IF(B70="","",IF(N70="Add count inputs","Add count inputs",IF(OR(N70="Check counts",N70&lt;0),"Check counts",IF(NOT(ISNUMBER(M70)),"Set reorder level",IF(SUMIFS($N$7:$N$106,$B$7:$B$106,B70,$D$7:$D$106,D70)&lt;M70,"Reorder","Stocked")))))</x:f>
      </x:c>
      <x:c r="R70" s="35" t="str">
        <x:f>IF(B70="","",IF(OR(N70="Add count inputs",NOT(ISNUMBER(H70))),"Add count inputs",IF(OR(N70="Check counts",N70&lt;0,H70&lt;0,H70&gt;N70,AND(ISNUMBER(S70),S70&lt;0)),"Check reserve qty",IF(H70=0,0,IF(NOT(ISNUMBER(S70)),"Add meal yield",H70*S70)))))</x:f>
      </x:c>
      <x:c r="S70" s="36"/>
    </x:row>
    <x:row r="71" ht="25" customHeight="1">
      <x:c r="A71" s="19"/>
      <x:c r="B71" s="19"/>
      <x:c r="C71" s="19"/>
      <x:c r="D71" s="19"/>
      <x:c r="E71" s="29"/>
      <x:c r="F71" s="29"/>
      <x:c r="G71" s="29"/>
      <x:c r="H71" s="29"/>
      <x:c r="I71" s="21"/>
      <x:c r="J71" s="21"/>
      <x:c r="K71" s="19"/>
      <x:c r="L71" s="19"/>
      <x:c r="M71" s="19"/>
      <x:c r="N71" s="31" t="str">
        <x:f>IF(B71="","",IF(COUNT(E71:G71)&lt;3,"Add count inputs",IF(OR(MIN(E71:G71)&lt;0,E71&lt;F71+G71),"Check counts",E71-F71-G71)))</x:f>
      </x:c>
      <x:c r="O71" s="15" t="str">
        <x:f>IF(OR(B71="",J71=""),"",J71-'Settings'!$B$10)</x:f>
      </x:c>
      <x:c r="P71" s="15" t="str">
        <x:f>IF(B71="","",IF(N71="Add count inputs","Add count inputs",IF(OR(N71="Check counts",N71&lt;0),"Check counts",IF(N71=0,"Empty",IF(K71="Packed on","Packed on recorded",IF(J71="","Add label date",IF(K71="","Add date type",IF(O71&lt;0,"Review date",IF(O71&lt;='Settings'!$B$11,"Use soon","Stored")))))))))</x:f>
      </x:c>
      <x:c r="Q71" s="15" t="str">
        <x:f>IF(B71="","",IF(N71="Add count inputs","Add count inputs",IF(OR(N71="Check counts",N71&lt;0),"Check counts",IF(NOT(ISNUMBER(M71)),"Set reorder level",IF(SUMIFS($N$7:$N$106,$B$7:$B$106,B71,$D$7:$D$106,D71)&lt;M71,"Reorder","Stocked")))))</x:f>
      </x:c>
      <x:c r="R71" s="33" t="str">
        <x:f>IF(B71="","",IF(OR(N71="Add count inputs",NOT(ISNUMBER(H71))),"Add count inputs",IF(OR(N71="Check counts",N71&lt;0,H71&lt;0,H71&gt;N71,AND(ISNUMBER(S71),S71&lt;0)),"Check reserve qty",IF(H71=0,0,IF(NOT(ISNUMBER(S71)),"Add meal yield",H71*S71)))))</x:f>
      </x:c>
      <x:c r="S71" s="34"/>
    </x:row>
    <x:row r="72" ht="25" customHeight="1">
      <x:c r="A72" s="20"/>
      <x:c r="B72" s="20"/>
      <x:c r="C72" s="20"/>
      <x:c r="D72" s="20"/>
      <x:c r="E72" s="30"/>
      <x:c r="F72" s="30"/>
      <x:c r="G72" s="30"/>
      <x:c r="H72" s="30"/>
      <x:c r="I72" s="22"/>
      <x:c r="J72" s="22"/>
      <x:c r="K72" s="20"/>
      <x:c r="L72" s="20"/>
      <x:c r="M72" s="20"/>
      <x:c r="N72" s="32" t="str">
        <x:f>IF(B72="","",IF(COUNT(E72:G72)&lt;3,"Add count inputs",IF(OR(MIN(E72:G72)&lt;0,E72&lt;F72+G72),"Check counts",E72-F72-G72)))</x:f>
      </x:c>
      <x:c r="O72" s="16" t="str">
        <x:f>IF(OR(B72="",J72=""),"",J72-'Settings'!$B$10)</x:f>
      </x:c>
      <x:c r="P72" s="16" t="str">
        <x:f>IF(B72="","",IF(N72="Add count inputs","Add count inputs",IF(OR(N72="Check counts",N72&lt;0),"Check counts",IF(N72=0,"Empty",IF(K72="Packed on","Packed on recorded",IF(J72="","Add label date",IF(K72="","Add date type",IF(O72&lt;0,"Review date",IF(O72&lt;='Settings'!$B$11,"Use soon","Stored")))))))))</x:f>
      </x:c>
      <x:c r="Q72" s="16" t="str">
        <x:f>IF(B72="","",IF(N72="Add count inputs","Add count inputs",IF(OR(N72="Check counts",N72&lt;0),"Check counts",IF(NOT(ISNUMBER(M72)),"Set reorder level",IF(SUMIFS($N$7:$N$106,$B$7:$B$106,B72,$D$7:$D$106,D72)&lt;M72,"Reorder","Stocked")))))</x:f>
      </x:c>
      <x:c r="R72" s="35" t="str">
        <x:f>IF(B72="","",IF(OR(N72="Add count inputs",NOT(ISNUMBER(H72))),"Add count inputs",IF(OR(N72="Check counts",N72&lt;0,H72&lt;0,H72&gt;N72,AND(ISNUMBER(S72),S72&lt;0)),"Check reserve qty",IF(H72=0,0,IF(NOT(ISNUMBER(S72)),"Add meal yield",H72*S72)))))</x:f>
      </x:c>
      <x:c r="S72" s="36"/>
    </x:row>
    <x:row r="73" ht="25" customHeight="1">
      <x:c r="A73" s="19"/>
      <x:c r="B73" s="19"/>
      <x:c r="C73" s="19"/>
      <x:c r="D73" s="19"/>
      <x:c r="E73" s="29"/>
      <x:c r="F73" s="29"/>
      <x:c r="G73" s="29"/>
      <x:c r="H73" s="29"/>
      <x:c r="I73" s="21"/>
      <x:c r="J73" s="21"/>
      <x:c r="K73" s="19"/>
      <x:c r="L73" s="19"/>
      <x:c r="M73" s="19"/>
      <x:c r="N73" s="31" t="str">
        <x:f>IF(B73="","",IF(COUNT(E73:G73)&lt;3,"Add count inputs",IF(OR(MIN(E73:G73)&lt;0,E73&lt;F73+G73),"Check counts",E73-F73-G73)))</x:f>
      </x:c>
      <x:c r="O73" s="15" t="str">
        <x:f>IF(OR(B73="",J73=""),"",J73-'Settings'!$B$10)</x:f>
      </x:c>
      <x:c r="P73" s="15" t="str">
        <x:f>IF(B73="","",IF(N73="Add count inputs","Add count inputs",IF(OR(N73="Check counts",N73&lt;0),"Check counts",IF(N73=0,"Empty",IF(K73="Packed on","Packed on recorded",IF(J73="","Add label date",IF(K73="","Add date type",IF(O73&lt;0,"Review date",IF(O73&lt;='Settings'!$B$11,"Use soon","Stored")))))))))</x:f>
      </x:c>
      <x:c r="Q73" s="15" t="str">
        <x:f>IF(B73="","",IF(N73="Add count inputs","Add count inputs",IF(OR(N73="Check counts",N73&lt;0),"Check counts",IF(NOT(ISNUMBER(M73)),"Set reorder level",IF(SUMIFS($N$7:$N$106,$B$7:$B$106,B73,$D$7:$D$106,D73)&lt;M73,"Reorder","Stocked")))))</x:f>
      </x:c>
      <x:c r="R73" s="33" t="str">
        <x:f>IF(B73="","",IF(OR(N73="Add count inputs",NOT(ISNUMBER(H73))),"Add count inputs",IF(OR(N73="Check counts",N73&lt;0,H73&lt;0,H73&gt;N73,AND(ISNUMBER(S73),S73&lt;0)),"Check reserve qty",IF(H73=0,0,IF(NOT(ISNUMBER(S73)),"Add meal yield",H73*S73)))))</x:f>
      </x:c>
      <x:c r="S73" s="34"/>
    </x:row>
    <x:row r="74" ht="25" customHeight="1">
      <x:c r="A74" s="20"/>
      <x:c r="B74" s="20"/>
      <x:c r="C74" s="20"/>
      <x:c r="D74" s="20"/>
      <x:c r="E74" s="30"/>
      <x:c r="F74" s="30"/>
      <x:c r="G74" s="30"/>
      <x:c r="H74" s="30"/>
      <x:c r="I74" s="22"/>
      <x:c r="J74" s="22"/>
      <x:c r="K74" s="20"/>
      <x:c r="L74" s="20"/>
      <x:c r="M74" s="20"/>
      <x:c r="N74" s="32" t="str">
        <x:f>IF(B74="","",IF(COUNT(E74:G74)&lt;3,"Add count inputs",IF(OR(MIN(E74:G74)&lt;0,E74&lt;F74+G74),"Check counts",E74-F74-G74)))</x:f>
      </x:c>
      <x:c r="O74" s="16" t="str">
        <x:f>IF(OR(B74="",J74=""),"",J74-'Settings'!$B$10)</x:f>
      </x:c>
      <x:c r="P74" s="16" t="str">
        <x:f>IF(B74="","",IF(N74="Add count inputs","Add count inputs",IF(OR(N74="Check counts",N74&lt;0),"Check counts",IF(N74=0,"Empty",IF(K74="Packed on","Packed on recorded",IF(J74="","Add label date",IF(K74="","Add date type",IF(O74&lt;0,"Review date",IF(O74&lt;='Settings'!$B$11,"Use soon","Stored")))))))))</x:f>
      </x:c>
      <x:c r="Q74" s="16" t="str">
        <x:f>IF(B74="","",IF(N74="Add count inputs","Add count inputs",IF(OR(N74="Check counts",N74&lt;0),"Check counts",IF(NOT(ISNUMBER(M74)),"Set reorder level",IF(SUMIFS($N$7:$N$106,$B$7:$B$106,B74,$D$7:$D$106,D74)&lt;M74,"Reorder","Stocked")))))</x:f>
      </x:c>
      <x:c r="R74" s="35" t="str">
        <x:f>IF(B74="","",IF(OR(N74="Add count inputs",NOT(ISNUMBER(H74))),"Add count inputs",IF(OR(N74="Check counts",N74&lt;0,H74&lt;0,H74&gt;N74,AND(ISNUMBER(S74),S74&lt;0)),"Check reserve qty",IF(H74=0,0,IF(NOT(ISNUMBER(S74)),"Add meal yield",H74*S74)))))</x:f>
      </x:c>
      <x:c r="S74" s="36"/>
    </x:row>
    <x:row r="75" ht="25" customHeight="1">
      <x:c r="A75" s="19"/>
      <x:c r="B75" s="19"/>
      <x:c r="C75" s="19"/>
      <x:c r="D75" s="19"/>
      <x:c r="E75" s="29"/>
      <x:c r="F75" s="29"/>
      <x:c r="G75" s="29"/>
      <x:c r="H75" s="29"/>
      <x:c r="I75" s="21"/>
      <x:c r="J75" s="21"/>
      <x:c r="K75" s="19"/>
      <x:c r="L75" s="19"/>
      <x:c r="M75" s="19"/>
      <x:c r="N75" s="31" t="str">
        <x:f>IF(B75="","",IF(COUNT(E75:G75)&lt;3,"Add count inputs",IF(OR(MIN(E75:G75)&lt;0,E75&lt;F75+G75),"Check counts",E75-F75-G75)))</x:f>
      </x:c>
      <x:c r="O75" s="15" t="str">
        <x:f>IF(OR(B75="",J75=""),"",J75-'Settings'!$B$10)</x:f>
      </x:c>
      <x:c r="P75" s="15" t="str">
        <x:f>IF(B75="","",IF(N75="Add count inputs","Add count inputs",IF(OR(N75="Check counts",N75&lt;0),"Check counts",IF(N75=0,"Empty",IF(K75="Packed on","Packed on recorded",IF(J75="","Add label date",IF(K75="","Add date type",IF(O75&lt;0,"Review date",IF(O75&lt;='Settings'!$B$11,"Use soon","Stored")))))))))</x:f>
      </x:c>
      <x:c r="Q75" s="15" t="str">
        <x:f>IF(B75="","",IF(N75="Add count inputs","Add count inputs",IF(OR(N75="Check counts",N75&lt;0),"Check counts",IF(NOT(ISNUMBER(M75)),"Set reorder level",IF(SUMIFS($N$7:$N$106,$B$7:$B$106,B75,$D$7:$D$106,D75)&lt;M75,"Reorder","Stocked")))))</x:f>
      </x:c>
      <x:c r="R75" s="33" t="str">
        <x:f>IF(B75="","",IF(OR(N75="Add count inputs",NOT(ISNUMBER(H75))),"Add count inputs",IF(OR(N75="Check counts",N75&lt;0,H75&lt;0,H75&gt;N75,AND(ISNUMBER(S75),S75&lt;0)),"Check reserve qty",IF(H75=0,0,IF(NOT(ISNUMBER(S75)),"Add meal yield",H75*S75)))))</x:f>
      </x:c>
      <x:c r="S75" s="34"/>
    </x:row>
    <x:row r="76" ht="25" customHeight="1">
      <x:c r="A76" s="20"/>
      <x:c r="B76" s="20"/>
      <x:c r="C76" s="20"/>
      <x:c r="D76" s="20"/>
      <x:c r="E76" s="30"/>
      <x:c r="F76" s="30"/>
      <x:c r="G76" s="30"/>
      <x:c r="H76" s="30"/>
      <x:c r="I76" s="22"/>
      <x:c r="J76" s="22"/>
      <x:c r="K76" s="20"/>
      <x:c r="L76" s="20"/>
      <x:c r="M76" s="20"/>
      <x:c r="N76" s="32" t="str">
        <x:f>IF(B76="","",IF(COUNT(E76:G76)&lt;3,"Add count inputs",IF(OR(MIN(E76:G76)&lt;0,E76&lt;F76+G76),"Check counts",E76-F76-G76)))</x:f>
      </x:c>
      <x:c r="O76" s="16" t="str">
        <x:f>IF(OR(B76="",J76=""),"",J76-'Settings'!$B$10)</x:f>
      </x:c>
      <x:c r="P76" s="16" t="str">
        <x:f>IF(B76="","",IF(N76="Add count inputs","Add count inputs",IF(OR(N76="Check counts",N76&lt;0),"Check counts",IF(N76=0,"Empty",IF(K76="Packed on","Packed on recorded",IF(J76="","Add label date",IF(K76="","Add date type",IF(O76&lt;0,"Review date",IF(O76&lt;='Settings'!$B$11,"Use soon","Stored")))))))))</x:f>
      </x:c>
      <x:c r="Q76" s="16" t="str">
        <x:f>IF(B76="","",IF(N76="Add count inputs","Add count inputs",IF(OR(N76="Check counts",N76&lt;0),"Check counts",IF(NOT(ISNUMBER(M76)),"Set reorder level",IF(SUMIFS($N$7:$N$106,$B$7:$B$106,B76,$D$7:$D$106,D76)&lt;M76,"Reorder","Stocked")))))</x:f>
      </x:c>
      <x:c r="R76" s="35" t="str">
        <x:f>IF(B76="","",IF(OR(N76="Add count inputs",NOT(ISNUMBER(H76))),"Add count inputs",IF(OR(N76="Check counts",N76&lt;0,H76&lt;0,H76&gt;N76,AND(ISNUMBER(S76),S76&lt;0)),"Check reserve qty",IF(H76=0,0,IF(NOT(ISNUMBER(S76)),"Add meal yield",H76*S76)))))</x:f>
      </x:c>
      <x:c r="S76" s="36"/>
    </x:row>
    <x:row r="77" ht="25" customHeight="1">
      <x:c r="A77" s="19"/>
      <x:c r="B77" s="19"/>
      <x:c r="C77" s="19"/>
      <x:c r="D77" s="19"/>
      <x:c r="E77" s="29"/>
      <x:c r="F77" s="29"/>
      <x:c r="G77" s="29"/>
      <x:c r="H77" s="29"/>
      <x:c r="I77" s="21"/>
      <x:c r="J77" s="21"/>
      <x:c r="K77" s="19"/>
      <x:c r="L77" s="19"/>
      <x:c r="M77" s="19"/>
      <x:c r="N77" s="31" t="str">
        <x:f>IF(B77="","",IF(COUNT(E77:G77)&lt;3,"Add count inputs",IF(OR(MIN(E77:G77)&lt;0,E77&lt;F77+G77),"Check counts",E77-F77-G77)))</x:f>
      </x:c>
      <x:c r="O77" s="15" t="str">
        <x:f>IF(OR(B77="",J77=""),"",J77-'Settings'!$B$10)</x:f>
      </x:c>
      <x:c r="P77" s="15" t="str">
        <x:f>IF(B77="","",IF(N77="Add count inputs","Add count inputs",IF(OR(N77="Check counts",N77&lt;0),"Check counts",IF(N77=0,"Empty",IF(K77="Packed on","Packed on recorded",IF(J77="","Add label date",IF(K77="","Add date type",IF(O77&lt;0,"Review date",IF(O77&lt;='Settings'!$B$11,"Use soon","Stored")))))))))</x:f>
      </x:c>
      <x:c r="Q77" s="15" t="str">
        <x:f>IF(B77="","",IF(N77="Add count inputs","Add count inputs",IF(OR(N77="Check counts",N77&lt;0),"Check counts",IF(NOT(ISNUMBER(M77)),"Set reorder level",IF(SUMIFS($N$7:$N$106,$B$7:$B$106,B77,$D$7:$D$106,D77)&lt;M77,"Reorder","Stocked")))))</x:f>
      </x:c>
      <x:c r="R77" s="33" t="str">
        <x:f>IF(B77="","",IF(OR(N77="Add count inputs",NOT(ISNUMBER(H77))),"Add count inputs",IF(OR(N77="Check counts",N77&lt;0,H77&lt;0,H77&gt;N77,AND(ISNUMBER(S77),S77&lt;0)),"Check reserve qty",IF(H77=0,0,IF(NOT(ISNUMBER(S77)),"Add meal yield",H77*S77)))))</x:f>
      </x:c>
      <x:c r="S77" s="34"/>
    </x:row>
    <x:row r="78" ht="25" customHeight="1">
      <x:c r="A78" s="20"/>
      <x:c r="B78" s="20"/>
      <x:c r="C78" s="20"/>
      <x:c r="D78" s="20"/>
      <x:c r="E78" s="30"/>
      <x:c r="F78" s="30"/>
      <x:c r="G78" s="30"/>
      <x:c r="H78" s="30"/>
      <x:c r="I78" s="22"/>
      <x:c r="J78" s="22"/>
      <x:c r="K78" s="20"/>
      <x:c r="L78" s="20"/>
      <x:c r="M78" s="20"/>
      <x:c r="N78" s="32" t="str">
        <x:f>IF(B78="","",IF(COUNT(E78:G78)&lt;3,"Add count inputs",IF(OR(MIN(E78:G78)&lt;0,E78&lt;F78+G78),"Check counts",E78-F78-G78)))</x:f>
      </x:c>
      <x:c r="O78" s="16" t="str">
        <x:f>IF(OR(B78="",J78=""),"",J78-'Settings'!$B$10)</x:f>
      </x:c>
      <x:c r="P78" s="16" t="str">
        <x:f>IF(B78="","",IF(N78="Add count inputs","Add count inputs",IF(OR(N78="Check counts",N78&lt;0),"Check counts",IF(N78=0,"Empty",IF(K78="Packed on","Packed on recorded",IF(J78="","Add label date",IF(K78="","Add date type",IF(O78&lt;0,"Review date",IF(O78&lt;='Settings'!$B$11,"Use soon","Stored")))))))))</x:f>
      </x:c>
      <x:c r="Q78" s="16" t="str">
        <x:f>IF(B78="","",IF(N78="Add count inputs","Add count inputs",IF(OR(N78="Check counts",N78&lt;0),"Check counts",IF(NOT(ISNUMBER(M78)),"Set reorder level",IF(SUMIFS($N$7:$N$106,$B$7:$B$106,B78,$D$7:$D$106,D78)&lt;M78,"Reorder","Stocked")))))</x:f>
      </x:c>
      <x:c r="R78" s="35" t="str">
        <x:f>IF(B78="","",IF(OR(N78="Add count inputs",NOT(ISNUMBER(H78))),"Add count inputs",IF(OR(N78="Check counts",N78&lt;0,H78&lt;0,H78&gt;N78,AND(ISNUMBER(S78),S78&lt;0)),"Check reserve qty",IF(H78=0,0,IF(NOT(ISNUMBER(S78)),"Add meal yield",H78*S78)))))</x:f>
      </x:c>
      <x:c r="S78" s="36"/>
    </x:row>
    <x:row r="79" ht="25" customHeight="1">
      <x:c r="A79" s="19"/>
      <x:c r="B79" s="19"/>
      <x:c r="C79" s="19"/>
      <x:c r="D79" s="19"/>
      <x:c r="E79" s="29"/>
      <x:c r="F79" s="29"/>
      <x:c r="G79" s="29"/>
      <x:c r="H79" s="29"/>
      <x:c r="I79" s="21"/>
      <x:c r="J79" s="21"/>
      <x:c r="K79" s="19"/>
      <x:c r="L79" s="19"/>
      <x:c r="M79" s="19"/>
      <x:c r="N79" s="31" t="str">
        <x:f>IF(B79="","",IF(COUNT(E79:G79)&lt;3,"Add count inputs",IF(OR(MIN(E79:G79)&lt;0,E79&lt;F79+G79),"Check counts",E79-F79-G79)))</x:f>
      </x:c>
      <x:c r="O79" s="15" t="str">
        <x:f>IF(OR(B79="",J79=""),"",J79-'Settings'!$B$10)</x:f>
      </x:c>
      <x:c r="P79" s="15" t="str">
        <x:f>IF(B79="","",IF(N79="Add count inputs","Add count inputs",IF(OR(N79="Check counts",N79&lt;0),"Check counts",IF(N79=0,"Empty",IF(K79="Packed on","Packed on recorded",IF(J79="","Add label date",IF(K79="","Add date type",IF(O79&lt;0,"Review date",IF(O79&lt;='Settings'!$B$11,"Use soon","Stored")))))))))</x:f>
      </x:c>
      <x:c r="Q79" s="15" t="str">
        <x:f>IF(B79="","",IF(N79="Add count inputs","Add count inputs",IF(OR(N79="Check counts",N79&lt;0),"Check counts",IF(NOT(ISNUMBER(M79)),"Set reorder level",IF(SUMIFS($N$7:$N$106,$B$7:$B$106,B79,$D$7:$D$106,D79)&lt;M79,"Reorder","Stocked")))))</x:f>
      </x:c>
      <x:c r="R79" s="33" t="str">
        <x:f>IF(B79="","",IF(OR(N79="Add count inputs",NOT(ISNUMBER(H79))),"Add count inputs",IF(OR(N79="Check counts",N79&lt;0,H79&lt;0,H79&gt;N79,AND(ISNUMBER(S79),S79&lt;0)),"Check reserve qty",IF(H79=0,0,IF(NOT(ISNUMBER(S79)),"Add meal yield",H79*S79)))))</x:f>
      </x:c>
      <x:c r="S79" s="34"/>
    </x:row>
    <x:row r="80" ht="25" customHeight="1">
      <x:c r="A80" s="20"/>
      <x:c r="B80" s="20"/>
      <x:c r="C80" s="20"/>
      <x:c r="D80" s="20"/>
      <x:c r="E80" s="30"/>
      <x:c r="F80" s="30"/>
      <x:c r="G80" s="30"/>
      <x:c r="H80" s="30"/>
      <x:c r="I80" s="22"/>
      <x:c r="J80" s="22"/>
      <x:c r="K80" s="20"/>
      <x:c r="L80" s="20"/>
      <x:c r="M80" s="20"/>
      <x:c r="N80" s="32" t="str">
        <x:f>IF(B80="","",IF(COUNT(E80:G80)&lt;3,"Add count inputs",IF(OR(MIN(E80:G80)&lt;0,E80&lt;F80+G80),"Check counts",E80-F80-G80)))</x:f>
      </x:c>
      <x:c r="O80" s="16" t="str">
        <x:f>IF(OR(B80="",J80=""),"",J80-'Settings'!$B$10)</x:f>
      </x:c>
      <x:c r="P80" s="16" t="str">
        <x:f>IF(B80="","",IF(N80="Add count inputs","Add count inputs",IF(OR(N80="Check counts",N80&lt;0),"Check counts",IF(N80=0,"Empty",IF(K80="Packed on","Packed on recorded",IF(J80="","Add label date",IF(K80="","Add date type",IF(O80&lt;0,"Review date",IF(O80&lt;='Settings'!$B$11,"Use soon","Stored")))))))))</x:f>
      </x:c>
      <x:c r="Q80" s="16" t="str">
        <x:f>IF(B80="","",IF(N80="Add count inputs","Add count inputs",IF(OR(N80="Check counts",N80&lt;0),"Check counts",IF(NOT(ISNUMBER(M80)),"Set reorder level",IF(SUMIFS($N$7:$N$106,$B$7:$B$106,B80,$D$7:$D$106,D80)&lt;M80,"Reorder","Stocked")))))</x:f>
      </x:c>
      <x:c r="R80" s="35" t="str">
        <x:f>IF(B80="","",IF(OR(N80="Add count inputs",NOT(ISNUMBER(H80))),"Add count inputs",IF(OR(N80="Check counts",N80&lt;0,H80&lt;0,H80&gt;N80,AND(ISNUMBER(S80),S80&lt;0)),"Check reserve qty",IF(H80=0,0,IF(NOT(ISNUMBER(S80)),"Add meal yield",H80*S80)))))</x:f>
      </x:c>
      <x:c r="S80" s="36"/>
    </x:row>
    <x:row r="81" ht="25" customHeight="1">
      <x:c r="A81" s="19"/>
      <x:c r="B81" s="19"/>
      <x:c r="C81" s="19"/>
      <x:c r="D81" s="19"/>
      <x:c r="E81" s="29"/>
      <x:c r="F81" s="29"/>
      <x:c r="G81" s="29"/>
      <x:c r="H81" s="29"/>
      <x:c r="I81" s="21"/>
      <x:c r="J81" s="21"/>
      <x:c r="K81" s="19"/>
      <x:c r="L81" s="19"/>
      <x:c r="M81" s="19"/>
      <x:c r="N81" s="31" t="str">
        <x:f>IF(B81="","",IF(COUNT(E81:G81)&lt;3,"Add count inputs",IF(OR(MIN(E81:G81)&lt;0,E81&lt;F81+G81),"Check counts",E81-F81-G81)))</x:f>
      </x:c>
      <x:c r="O81" s="15" t="str">
        <x:f>IF(OR(B81="",J81=""),"",J81-'Settings'!$B$10)</x:f>
      </x:c>
      <x:c r="P81" s="15" t="str">
        <x:f>IF(B81="","",IF(N81="Add count inputs","Add count inputs",IF(OR(N81="Check counts",N81&lt;0),"Check counts",IF(N81=0,"Empty",IF(K81="Packed on","Packed on recorded",IF(J81="","Add label date",IF(K81="","Add date type",IF(O81&lt;0,"Review date",IF(O81&lt;='Settings'!$B$11,"Use soon","Stored")))))))))</x:f>
      </x:c>
      <x:c r="Q81" s="15" t="str">
        <x:f>IF(B81="","",IF(N81="Add count inputs","Add count inputs",IF(OR(N81="Check counts",N81&lt;0),"Check counts",IF(NOT(ISNUMBER(M81)),"Set reorder level",IF(SUMIFS($N$7:$N$106,$B$7:$B$106,B81,$D$7:$D$106,D81)&lt;M81,"Reorder","Stocked")))))</x:f>
      </x:c>
      <x:c r="R81" s="33" t="str">
        <x:f>IF(B81="","",IF(OR(N81="Add count inputs",NOT(ISNUMBER(H81))),"Add count inputs",IF(OR(N81="Check counts",N81&lt;0,H81&lt;0,H81&gt;N81,AND(ISNUMBER(S81),S81&lt;0)),"Check reserve qty",IF(H81=0,0,IF(NOT(ISNUMBER(S81)),"Add meal yield",H81*S81)))))</x:f>
      </x:c>
      <x:c r="S81" s="34"/>
    </x:row>
    <x:row r="82" ht="25" customHeight="1">
      <x:c r="A82" s="20"/>
      <x:c r="B82" s="20"/>
      <x:c r="C82" s="20"/>
      <x:c r="D82" s="20"/>
      <x:c r="E82" s="30"/>
      <x:c r="F82" s="30"/>
      <x:c r="G82" s="30"/>
      <x:c r="H82" s="30"/>
      <x:c r="I82" s="22"/>
      <x:c r="J82" s="22"/>
      <x:c r="K82" s="20"/>
      <x:c r="L82" s="20"/>
      <x:c r="M82" s="20"/>
      <x:c r="N82" s="32" t="str">
        <x:f>IF(B82="","",IF(COUNT(E82:G82)&lt;3,"Add count inputs",IF(OR(MIN(E82:G82)&lt;0,E82&lt;F82+G82),"Check counts",E82-F82-G82)))</x:f>
      </x:c>
      <x:c r="O82" s="16" t="str">
        <x:f>IF(OR(B82="",J82=""),"",J82-'Settings'!$B$10)</x:f>
      </x:c>
      <x:c r="P82" s="16" t="str">
        <x:f>IF(B82="","",IF(N82="Add count inputs","Add count inputs",IF(OR(N82="Check counts",N82&lt;0),"Check counts",IF(N82=0,"Empty",IF(K82="Packed on","Packed on recorded",IF(J82="","Add label date",IF(K82="","Add date type",IF(O82&lt;0,"Review date",IF(O82&lt;='Settings'!$B$11,"Use soon","Stored")))))))))</x:f>
      </x:c>
      <x:c r="Q82" s="16" t="str">
        <x:f>IF(B82="","",IF(N82="Add count inputs","Add count inputs",IF(OR(N82="Check counts",N82&lt;0),"Check counts",IF(NOT(ISNUMBER(M82)),"Set reorder level",IF(SUMIFS($N$7:$N$106,$B$7:$B$106,B82,$D$7:$D$106,D82)&lt;M82,"Reorder","Stocked")))))</x:f>
      </x:c>
      <x:c r="R82" s="35" t="str">
        <x:f>IF(B82="","",IF(OR(N82="Add count inputs",NOT(ISNUMBER(H82))),"Add count inputs",IF(OR(N82="Check counts",N82&lt;0,H82&lt;0,H82&gt;N82,AND(ISNUMBER(S82),S82&lt;0)),"Check reserve qty",IF(H82=0,0,IF(NOT(ISNUMBER(S82)),"Add meal yield",H82*S82)))))</x:f>
      </x:c>
      <x:c r="S82" s="36"/>
    </x:row>
    <x:row r="83" ht="25" customHeight="1">
      <x:c r="A83" s="19"/>
      <x:c r="B83" s="19"/>
      <x:c r="C83" s="19"/>
      <x:c r="D83" s="19"/>
      <x:c r="E83" s="29"/>
      <x:c r="F83" s="29"/>
      <x:c r="G83" s="29"/>
      <x:c r="H83" s="29"/>
      <x:c r="I83" s="21"/>
      <x:c r="J83" s="21"/>
      <x:c r="K83" s="19"/>
      <x:c r="L83" s="19"/>
      <x:c r="M83" s="19"/>
      <x:c r="N83" s="31" t="str">
        <x:f>IF(B83="","",IF(COUNT(E83:G83)&lt;3,"Add count inputs",IF(OR(MIN(E83:G83)&lt;0,E83&lt;F83+G83),"Check counts",E83-F83-G83)))</x:f>
      </x:c>
      <x:c r="O83" s="15" t="str">
        <x:f>IF(OR(B83="",J83=""),"",J83-'Settings'!$B$10)</x:f>
      </x:c>
      <x:c r="P83" s="15" t="str">
        <x:f>IF(B83="","",IF(N83="Add count inputs","Add count inputs",IF(OR(N83="Check counts",N83&lt;0),"Check counts",IF(N83=0,"Empty",IF(K83="Packed on","Packed on recorded",IF(J83="","Add label date",IF(K83="","Add date type",IF(O83&lt;0,"Review date",IF(O83&lt;='Settings'!$B$11,"Use soon","Stored")))))))))</x:f>
      </x:c>
      <x:c r="Q83" s="15" t="str">
        <x:f>IF(B83="","",IF(N83="Add count inputs","Add count inputs",IF(OR(N83="Check counts",N83&lt;0),"Check counts",IF(NOT(ISNUMBER(M83)),"Set reorder level",IF(SUMIFS($N$7:$N$106,$B$7:$B$106,B83,$D$7:$D$106,D83)&lt;M83,"Reorder","Stocked")))))</x:f>
      </x:c>
      <x:c r="R83" s="33" t="str">
        <x:f>IF(B83="","",IF(OR(N83="Add count inputs",NOT(ISNUMBER(H83))),"Add count inputs",IF(OR(N83="Check counts",N83&lt;0,H83&lt;0,H83&gt;N83,AND(ISNUMBER(S83),S83&lt;0)),"Check reserve qty",IF(H83=0,0,IF(NOT(ISNUMBER(S83)),"Add meal yield",H83*S83)))))</x:f>
      </x:c>
      <x:c r="S83" s="34"/>
    </x:row>
    <x:row r="84" ht="25" customHeight="1">
      <x:c r="A84" s="20"/>
      <x:c r="B84" s="20"/>
      <x:c r="C84" s="20"/>
      <x:c r="D84" s="20"/>
      <x:c r="E84" s="30"/>
      <x:c r="F84" s="30"/>
      <x:c r="G84" s="30"/>
      <x:c r="H84" s="30"/>
      <x:c r="I84" s="22"/>
      <x:c r="J84" s="22"/>
      <x:c r="K84" s="20"/>
      <x:c r="L84" s="20"/>
      <x:c r="M84" s="20"/>
      <x:c r="N84" s="32" t="str">
        <x:f>IF(B84="","",IF(COUNT(E84:G84)&lt;3,"Add count inputs",IF(OR(MIN(E84:G84)&lt;0,E84&lt;F84+G84),"Check counts",E84-F84-G84)))</x:f>
      </x:c>
      <x:c r="O84" s="16" t="str">
        <x:f>IF(OR(B84="",J84=""),"",J84-'Settings'!$B$10)</x:f>
      </x:c>
      <x:c r="P84" s="16" t="str">
        <x:f>IF(B84="","",IF(N84="Add count inputs","Add count inputs",IF(OR(N84="Check counts",N84&lt;0),"Check counts",IF(N84=0,"Empty",IF(K84="Packed on","Packed on recorded",IF(J84="","Add label date",IF(K84="","Add date type",IF(O84&lt;0,"Review date",IF(O84&lt;='Settings'!$B$11,"Use soon","Stored")))))))))</x:f>
      </x:c>
      <x:c r="Q84" s="16" t="str">
        <x:f>IF(B84="","",IF(N84="Add count inputs","Add count inputs",IF(OR(N84="Check counts",N84&lt;0),"Check counts",IF(NOT(ISNUMBER(M84)),"Set reorder level",IF(SUMIFS($N$7:$N$106,$B$7:$B$106,B84,$D$7:$D$106,D84)&lt;M84,"Reorder","Stocked")))))</x:f>
      </x:c>
      <x:c r="R84" s="35" t="str">
        <x:f>IF(B84="","",IF(OR(N84="Add count inputs",NOT(ISNUMBER(H84))),"Add count inputs",IF(OR(N84="Check counts",N84&lt;0,H84&lt;0,H84&gt;N84,AND(ISNUMBER(S84),S84&lt;0)),"Check reserve qty",IF(H84=0,0,IF(NOT(ISNUMBER(S84)),"Add meal yield",H84*S84)))))</x:f>
      </x:c>
      <x:c r="S84" s="36"/>
    </x:row>
    <x:row r="85" ht="25" customHeight="1">
      <x:c r="A85" s="19"/>
      <x:c r="B85" s="19"/>
      <x:c r="C85" s="19"/>
      <x:c r="D85" s="19"/>
      <x:c r="E85" s="29"/>
      <x:c r="F85" s="29"/>
      <x:c r="G85" s="29"/>
      <x:c r="H85" s="29"/>
      <x:c r="I85" s="21"/>
      <x:c r="J85" s="21"/>
      <x:c r="K85" s="19"/>
      <x:c r="L85" s="19"/>
      <x:c r="M85" s="19"/>
      <x:c r="N85" s="31" t="str">
        <x:f>IF(B85="","",IF(COUNT(E85:G85)&lt;3,"Add count inputs",IF(OR(MIN(E85:G85)&lt;0,E85&lt;F85+G85),"Check counts",E85-F85-G85)))</x:f>
      </x:c>
      <x:c r="O85" s="15" t="str">
        <x:f>IF(OR(B85="",J85=""),"",J85-'Settings'!$B$10)</x:f>
      </x:c>
      <x:c r="P85" s="15" t="str">
        <x:f>IF(B85="","",IF(N85="Add count inputs","Add count inputs",IF(OR(N85="Check counts",N85&lt;0),"Check counts",IF(N85=0,"Empty",IF(K85="Packed on","Packed on recorded",IF(J85="","Add label date",IF(K85="","Add date type",IF(O85&lt;0,"Review date",IF(O85&lt;='Settings'!$B$11,"Use soon","Stored")))))))))</x:f>
      </x:c>
      <x:c r="Q85" s="15" t="str">
        <x:f>IF(B85="","",IF(N85="Add count inputs","Add count inputs",IF(OR(N85="Check counts",N85&lt;0),"Check counts",IF(NOT(ISNUMBER(M85)),"Set reorder level",IF(SUMIFS($N$7:$N$106,$B$7:$B$106,B85,$D$7:$D$106,D85)&lt;M85,"Reorder","Stocked")))))</x:f>
      </x:c>
      <x:c r="R85" s="33" t="str">
        <x:f>IF(B85="","",IF(OR(N85="Add count inputs",NOT(ISNUMBER(H85))),"Add count inputs",IF(OR(N85="Check counts",N85&lt;0,H85&lt;0,H85&gt;N85,AND(ISNUMBER(S85),S85&lt;0)),"Check reserve qty",IF(H85=0,0,IF(NOT(ISNUMBER(S85)),"Add meal yield",H85*S85)))))</x:f>
      </x:c>
      <x:c r="S85" s="34"/>
    </x:row>
    <x:row r="86" ht="25" customHeight="1">
      <x:c r="A86" s="20"/>
      <x:c r="B86" s="20"/>
      <x:c r="C86" s="20"/>
      <x:c r="D86" s="20"/>
      <x:c r="E86" s="30"/>
      <x:c r="F86" s="30"/>
      <x:c r="G86" s="30"/>
      <x:c r="H86" s="30"/>
      <x:c r="I86" s="22"/>
      <x:c r="J86" s="22"/>
      <x:c r="K86" s="20"/>
      <x:c r="L86" s="20"/>
      <x:c r="M86" s="20"/>
      <x:c r="N86" s="32" t="str">
        <x:f>IF(B86="","",IF(COUNT(E86:G86)&lt;3,"Add count inputs",IF(OR(MIN(E86:G86)&lt;0,E86&lt;F86+G86),"Check counts",E86-F86-G86)))</x:f>
      </x:c>
      <x:c r="O86" s="16" t="str">
        <x:f>IF(OR(B86="",J86=""),"",J86-'Settings'!$B$10)</x:f>
      </x:c>
      <x:c r="P86" s="16" t="str">
        <x:f>IF(B86="","",IF(N86="Add count inputs","Add count inputs",IF(OR(N86="Check counts",N86&lt;0),"Check counts",IF(N86=0,"Empty",IF(K86="Packed on","Packed on recorded",IF(J86="","Add label date",IF(K86="","Add date type",IF(O86&lt;0,"Review date",IF(O86&lt;='Settings'!$B$11,"Use soon","Stored")))))))))</x:f>
      </x:c>
      <x:c r="Q86" s="16" t="str">
        <x:f>IF(B86="","",IF(N86="Add count inputs","Add count inputs",IF(OR(N86="Check counts",N86&lt;0),"Check counts",IF(NOT(ISNUMBER(M86)),"Set reorder level",IF(SUMIFS($N$7:$N$106,$B$7:$B$106,B86,$D$7:$D$106,D86)&lt;M86,"Reorder","Stocked")))))</x:f>
      </x:c>
      <x:c r="R86" s="35" t="str">
        <x:f>IF(B86="","",IF(OR(N86="Add count inputs",NOT(ISNUMBER(H86))),"Add count inputs",IF(OR(N86="Check counts",N86&lt;0,H86&lt;0,H86&gt;N86,AND(ISNUMBER(S86),S86&lt;0)),"Check reserve qty",IF(H86=0,0,IF(NOT(ISNUMBER(S86)),"Add meal yield",H86*S86)))))</x:f>
      </x:c>
      <x:c r="S86" s="36"/>
    </x:row>
    <x:row r="87" ht="25" customHeight="1">
      <x:c r="A87" s="19"/>
      <x:c r="B87" s="19"/>
      <x:c r="C87" s="19"/>
      <x:c r="D87" s="19"/>
      <x:c r="E87" s="29"/>
      <x:c r="F87" s="29"/>
      <x:c r="G87" s="29"/>
      <x:c r="H87" s="29"/>
      <x:c r="I87" s="21"/>
      <x:c r="J87" s="21"/>
      <x:c r="K87" s="19"/>
      <x:c r="L87" s="19"/>
      <x:c r="M87" s="19"/>
      <x:c r="N87" s="31" t="str">
        <x:f>IF(B87="","",IF(COUNT(E87:G87)&lt;3,"Add count inputs",IF(OR(MIN(E87:G87)&lt;0,E87&lt;F87+G87),"Check counts",E87-F87-G87)))</x:f>
      </x:c>
      <x:c r="O87" s="15" t="str">
        <x:f>IF(OR(B87="",J87=""),"",J87-'Settings'!$B$10)</x:f>
      </x:c>
      <x:c r="P87" s="15" t="str">
        <x:f>IF(B87="","",IF(N87="Add count inputs","Add count inputs",IF(OR(N87="Check counts",N87&lt;0),"Check counts",IF(N87=0,"Empty",IF(K87="Packed on","Packed on recorded",IF(J87="","Add label date",IF(K87="","Add date type",IF(O87&lt;0,"Review date",IF(O87&lt;='Settings'!$B$11,"Use soon","Stored")))))))))</x:f>
      </x:c>
      <x:c r="Q87" s="15" t="str">
        <x:f>IF(B87="","",IF(N87="Add count inputs","Add count inputs",IF(OR(N87="Check counts",N87&lt;0),"Check counts",IF(NOT(ISNUMBER(M87)),"Set reorder level",IF(SUMIFS($N$7:$N$106,$B$7:$B$106,B87,$D$7:$D$106,D87)&lt;M87,"Reorder","Stocked")))))</x:f>
      </x:c>
      <x:c r="R87" s="33" t="str">
        <x:f>IF(B87="","",IF(OR(N87="Add count inputs",NOT(ISNUMBER(H87))),"Add count inputs",IF(OR(N87="Check counts",N87&lt;0,H87&lt;0,H87&gt;N87,AND(ISNUMBER(S87),S87&lt;0)),"Check reserve qty",IF(H87=0,0,IF(NOT(ISNUMBER(S87)),"Add meal yield",H87*S87)))))</x:f>
      </x:c>
      <x:c r="S87" s="34"/>
    </x:row>
    <x:row r="88" ht="25" customHeight="1">
      <x:c r="A88" s="20"/>
      <x:c r="B88" s="20"/>
      <x:c r="C88" s="20"/>
      <x:c r="D88" s="20"/>
      <x:c r="E88" s="30"/>
      <x:c r="F88" s="30"/>
      <x:c r="G88" s="30"/>
      <x:c r="H88" s="30"/>
      <x:c r="I88" s="22"/>
      <x:c r="J88" s="22"/>
      <x:c r="K88" s="20"/>
      <x:c r="L88" s="20"/>
      <x:c r="M88" s="20"/>
      <x:c r="N88" s="32" t="str">
        <x:f>IF(B88="","",IF(COUNT(E88:G88)&lt;3,"Add count inputs",IF(OR(MIN(E88:G88)&lt;0,E88&lt;F88+G88),"Check counts",E88-F88-G88)))</x:f>
      </x:c>
      <x:c r="O88" s="16" t="str">
        <x:f>IF(OR(B88="",J88=""),"",J88-'Settings'!$B$10)</x:f>
      </x:c>
      <x:c r="P88" s="16" t="str">
        <x:f>IF(B88="","",IF(N88="Add count inputs","Add count inputs",IF(OR(N88="Check counts",N88&lt;0),"Check counts",IF(N88=0,"Empty",IF(K88="Packed on","Packed on recorded",IF(J88="","Add label date",IF(K88="","Add date type",IF(O88&lt;0,"Review date",IF(O88&lt;='Settings'!$B$11,"Use soon","Stored")))))))))</x:f>
      </x:c>
      <x:c r="Q88" s="16" t="str">
        <x:f>IF(B88="","",IF(N88="Add count inputs","Add count inputs",IF(OR(N88="Check counts",N88&lt;0),"Check counts",IF(NOT(ISNUMBER(M88)),"Set reorder level",IF(SUMIFS($N$7:$N$106,$B$7:$B$106,B88,$D$7:$D$106,D88)&lt;M88,"Reorder","Stocked")))))</x:f>
      </x:c>
      <x:c r="R88" s="35" t="str">
        <x:f>IF(B88="","",IF(OR(N88="Add count inputs",NOT(ISNUMBER(H88))),"Add count inputs",IF(OR(N88="Check counts",N88&lt;0,H88&lt;0,H88&gt;N88,AND(ISNUMBER(S88),S88&lt;0)),"Check reserve qty",IF(H88=0,0,IF(NOT(ISNUMBER(S88)),"Add meal yield",H88*S88)))))</x:f>
      </x:c>
      <x:c r="S88" s="36"/>
    </x:row>
    <x:row r="89" ht="25" customHeight="1">
      <x:c r="A89" s="19"/>
      <x:c r="B89" s="19"/>
      <x:c r="C89" s="19"/>
      <x:c r="D89" s="19"/>
      <x:c r="E89" s="29"/>
      <x:c r="F89" s="29"/>
      <x:c r="G89" s="29"/>
      <x:c r="H89" s="29"/>
      <x:c r="I89" s="21"/>
      <x:c r="J89" s="21"/>
      <x:c r="K89" s="19"/>
      <x:c r="L89" s="19"/>
      <x:c r="M89" s="19"/>
      <x:c r="N89" s="31" t="str">
        <x:f>IF(B89="","",IF(COUNT(E89:G89)&lt;3,"Add count inputs",IF(OR(MIN(E89:G89)&lt;0,E89&lt;F89+G89),"Check counts",E89-F89-G89)))</x:f>
      </x:c>
      <x:c r="O89" s="15" t="str">
        <x:f>IF(OR(B89="",J89=""),"",J89-'Settings'!$B$10)</x:f>
      </x:c>
      <x:c r="P89" s="15" t="str">
        <x:f>IF(B89="","",IF(N89="Add count inputs","Add count inputs",IF(OR(N89="Check counts",N89&lt;0),"Check counts",IF(N89=0,"Empty",IF(K89="Packed on","Packed on recorded",IF(J89="","Add label date",IF(K89="","Add date type",IF(O89&lt;0,"Review date",IF(O89&lt;='Settings'!$B$11,"Use soon","Stored")))))))))</x:f>
      </x:c>
      <x:c r="Q89" s="15" t="str">
        <x:f>IF(B89="","",IF(N89="Add count inputs","Add count inputs",IF(OR(N89="Check counts",N89&lt;0),"Check counts",IF(NOT(ISNUMBER(M89)),"Set reorder level",IF(SUMIFS($N$7:$N$106,$B$7:$B$106,B89,$D$7:$D$106,D89)&lt;M89,"Reorder","Stocked")))))</x:f>
      </x:c>
      <x:c r="R89" s="33" t="str">
        <x:f>IF(B89="","",IF(OR(N89="Add count inputs",NOT(ISNUMBER(H89))),"Add count inputs",IF(OR(N89="Check counts",N89&lt;0,H89&lt;0,H89&gt;N89,AND(ISNUMBER(S89),S89&lt;0)),"Check reserve qty",IF(H89=0,0,IF(NOT(ISNUMBER(S89)),"Add meal yield",H89*S89)))))</x:f>
      </x:c>
      <x:c r="S89" s="34"/>
    </x:row>
    <x:row r="90" ht="25" customHeight="1">
      <x:c r="A90" s="20"/>
      <x:c r="B90" s="20"/>
      <x:c r="C90" s="20"/>
      <x:c r="D90" s="20"/>
      <x:c r="E90" s="30"/>
      <x:c r="F90" s="30"/>
      <x:c r="G90" s="30"/>
      <x:c r="H90" s="30"/>
      <x:c r="I90" s="22"/>
      <x:c r="J90" s="22"/>
      <x:c r="K90" s="20"/>
      <x:c r="L90" s="20"/>
      <x:c r="M90" s="20"/>
      <x:c r="N90" s="32" t="str">
        <x:f>IF(B90="","",IF(COUNT(E90:G90)&lt;3,"Add count inputs",IF(OR(MIN(E90:G90)&lt;0,E90&lt;F90+G90),"Check counts",E90-F90-G90)))</x:f>
      </x:c>
      <x:c r="O90" s="16" t="str">
        <x:f>IF(OR(B90="",J90=""),"",J90-'Settings'!$B$10)</x:f>
      </x:c>
      <x:c r="P90" s="16" t="str">
        <x:f>IF(B90="","",IF(N90="Add count inputs","Add count inputs",IF(OR(N90="Check counts",N90&lt;0),"Check counts",IF(N90=0,"Empty",IF(K90="Packed on","Packed on recorded",IF(J90="","Add label date",IF(K90="","Add date type",IF(O90&lt;0,"Review date",IF(O90&lt;='Settings'!$B$11,"Use soon","Stored")))))))))</x:f>
      </x:c>
      <x:c r="Q90" s="16" t="str">
        <x:f>IF(B90="","",IF(N90="Add count inputs","Add count inputs",IF(OR(N90="Check counts",N90&lt;0),"Check counts",IF(NOT(ISNUMBER(M90)),"Set reorder level",IF(SUMIFS($N$7:$N$106,$B$7:$B$106,B90,$D$7:$D$106,D90)&lt;M90,"Reorder","Stocked")))))</x:f>
      </x:c>
      <x:c r="R90" s="35" t="str">
        <x:f>IF(B90="","",IF(OR(N90="Add count inputs",NOT(ISNUMBER(H90))),"Add count inputs",IF(OR(N90="Check counts",N90&lt;0,H90&lt;0,H90&gt;N90,AND(ISNUMBER(S90),S90&lt;0)),"Check reserve qty",IF(H90=0,0,IF(NOT(ISNUMBER(S90)),"Add meal yield",H90*S90)))))</x:f>
      </x:c>
      <x:c r="S90" s="36"/>
    </x:row>
    <x:row r="91" ht="25" customHeight="1">
      <x:c r="A91" s="19"/>
      <x:c r="B91" s="19"/>
      <x:c r="C91" s="19"/>
      <x:c r="D91" s="19"/>
      <x:c r="E91" s="29"/>
      <x:c r="F91" s="29"/>
      <x:c r="G91" s="29"/>
      <x:c r="H91" s="29"/>
      <x:c r="I91" s="21"/>
      <x:c r="J91" s="21"/>
      <x:c r="K91" s="19"/>
      <x:c r="L91" s="19"/>
      <x:c r="M91" s="19"/>
      <x:c r="N91" s="31" t="str">
        <x:f>IF(B91="","",IF(COUNT(E91:G91)&lt;3,"Add count inputs",IF(OR(MIN(E91:G91)&lt;0,E91&lt;F91+G91),"Check counts",E91-F91-G91)))</x:f>
      </x:c>
      <x:c r="O91" s="15" t="str">
        <x:f>IF(OR(B91="",J91=""),"",J91-'Settings'!$B$10)</x:f>
      </x:c>
      <x:c r="P91" s="15" t="str">
        <x:f>IF(B91="","",IF(N91="Add count inputs","Add count inputs",IF(OR(N91="Check counts",N91&lt;0),"Check counts",IF(N91=0,"Empty",IF(K91="Packed on","Packed on recorded",IF(J91="","Add label date",IF(K91="","Add date type",IF(O91&lt;0,"Review date",IF(O91&lt;='Settings'!$B$11,"Use soon","Stored")))))))))</x:f>
      </x:c>
      <x:c r="Q91" s="15" t="str">
        <x:f>IF(B91="","",IF(N91="Add count inputs","Add count inputs",IF(OR(N91="Check counts",N91&lt;0),"Check counts",IF(NOT(ISNUMBER(M91)),"Set reorder level",IF(SUMIFS($N$7:$N$106,$B$7:$B$106,B91,$D$7:$D$106,D91)&lt;M91,"Reorder","Stocked")))))</x:f>
      </x:c>
      <x:c r="R91" s="33" t="str">
        <x:f>IF(B91="","",IF(OR(N91="Add count inputs",NOT(ISNUMBER(H91))),"Add count inputs",IF(OR(N91="Check counts",N91&lt;0,H91&lt;0,H91&gt;N91,AND(ISNUMBER(S91),S91&lt;0)),"Check reserve qty",IF(H91=0,0,IF(NOT(ISNUMBER(S91)),"Add meal yield",H91*S91)))))</x:f>
      </x:c>
      <x:c r="S91" s="34"/>
    </x:row>
    <x:row r="92" ht="25" customHeight="1">
      <x:c r="A92" s="20"/>
      <x:c r="B92" s="20"/>
      <x:c r="C92" s="20"/>
      <x:c r="D92" s="20"/>
      <x:c r="E92" s="30"/>
      <x:c r="F92" s="30"/>
      <x:c r="G92" s="30"/>
      <x:c r="H92" s="30"/>
      <x:c r="I92" s="22"/>
      <x:c r="J92" s="22"/>
      <x:c r="K92" s="20"/>
      <x:c r="L92" s="20"/>
      <x:c r="M92" s="20"/>
      <x:c r="N92" s="32" t="str">
        <x:f>IF(B92="","",IF(COUNT(E92:G92)&lt;3,"Add count inputs",IF(OR(MIN(E92:G92)&lt;0,E92&lt;F92+G92),"Check counts",E92-F92-G92)))</x:f>
      </x:c>
      <x:c r="O92" s="16" t="str">
        <x:f>IF(OR(B92="",J92=""),"",J92-'Settings'!$B$10)</x:f>
      </x:c>
      <x:c r="P92" s="16" t="str">
        <x:f>IF(B92="","",IF(N92="Add count inputs","Add count inputs",IF(OR(N92="Check counts",N92&lt;0),"Check counts",IF(N92=0,"Empty",IF(K92="Packed on","Packed on recorded",IF(J92="","Add label date",IF(K92="","Add date type",IF(O92&lt;0,"Review date",IF(O92&lt;='Settings'!$B$11,"Use soon","Stored")))))))))</x:f>
      </x:c>
      <x:c r="Q92" s="16" t="str">
        <x:f>IF(B92="","",IF(N92="Add count inputs","Add count inputs",IF(OR(N92="Check counts",N92&lt;0),"Check counts",IF(NOT(ISNUMBER(M92)),"Set reorder level",IF(SUMIFS($N$7:$N$106,$B$7:$B$106,B92,$D$7:$D$106,D92)&lt;M92,"Reorder","Stocked")))))</x:f>
      </x:c>
      <x:c r="R92" s="35" t="str">
        <x:f>IF(B92="","",IF(OR(N92="Add count inputs",NOT(ISNUMBER(H92))),"Add count inputs",IF(OR(N92="Check counts",N92&lt;0,H92&lt;0,H92&gt;N92,AND(ISNUMBER(S92),S92&lt;0)),"Check reserve qty",IF(H92=0,0,IF(NOT(ISNUMBER(S92)),"Add meal yield",H92*S92)))))</x:f>
      </x:c>
      <x:c r="S92" s="36"/>
    </x:row>
    <x:row r="93" ht="25" customHeight="1">
      <x:c r="A93" s="19"/>
      <x:c r="B93" s="19"/>
      <x:c r="C93" s="19"/>
      <x:c r="D93" s="19"/>
      <x:c r="E93" s="29"/>
      <x:c r="F93" s="29"/>
      <x:c r="G93" s="29"/>
      <x:c r="H93" s="29"/>
      <x:c r="I93" s="21"/>
      <x:c r="J93" s="21"/>
      <x:c r="K93" s="19"/>
      <x:c r="L93" s="19"/>
      <x:c r="M93" s="19"/>
      <x:c r="N93" s="31" t="str">
        <x:f>IF(B93="","",IF(COUNT(E93:G93)&lt;3,"Add count inputs",IF(OR(MIN(E93:G93)&lt;0,E93&lt;F93+G93),"Check counts",E93-F93-G93)))</x:f>
      </x:c>
      <x:c r="O93" s="15" t="str">
        <x:f>IF(OR(B93="",J93=""),"",J93-'Settings'!$B$10)</x:f>
      </x:c>
      <x:c r="P93" s="15" t="str">
        <x:f>IF(B93="","",IF(N93="Add count inputs","Add count inputs",IF(OR(N93="Check counts",N93&lt;0),"Check counts",IF(N93=0,"Empty",IF(K93="Packed on","Packed on recorded",IF(J93="","Add label date",IF(K93="","Add date type",IF(O93&lt;0,"Review date",IF(O93&lt;='Settings'!$B$11,"Use soon","Stored")))))))))</x:f>
      </x:c>
      <x:c r="Q93" s="15" t="str">
        <x:f>IF(B93="","",IF(N93="Add count inputs","Add count inputs",IF(OR(N93="Check counts",N93&lt;0),"Check counts",IF(NOT(ISNUMBER(M93)),"Set reorder level",IF(SUMIFS($N$7:$N$106,$B$7:$B$106,B93,$D$7:$D$106,D93)&lt;M93,"Reorder","Stocked")))))</x:f>
      </x:c>
      <x:c r="R93" s="33" t="str">
        <x:f>IF(B93="","",IF(OR(N93="Add count inputs",NOT(ISNUMBER(H93))),"Add count inputs",IF(OR(N93="Check counts",N93&lt;0,H93&lt;0,H93&gt;N93,AND(ISNUMBER(S93),S93&lt;0)),"Check reserve qty",IF(H93=0,0,IF(NOT(ISNUMBER(S93)),"Add meal yield",H93*S93)))))</x:f>
      </x:c>
      <x:c r="S93" s="34"/>
    </x:row>
    <x:row r="94" ht="25" customHeight="1">
      <x:c r="A94" s="20"/>
      <x:c r="B94" s="20"/>
      <x:c r="C94" s="20"/>
      <x:c r="D94" s="20"/>
      <x:c r="E94" s="30"/>
      <x:c r="F94" s="30"/>
      <x:c r="G94" s="30"/>
      <x:c r="H94" s="30"/>
      <x:c r="I94" s="22"/>
      <x:c r="J94" s="22"/>
      <x:c r="K94" s="20"/>
      <x:c r="L94" s="20"/>
      <x:c r="M94" s="20"/>
      <x:c r="N94" s="32" t="str">
        <x:f>IF(B94="","",IF(COUNT(E94:G94)&lt;3,"Add count inputs",IF(OR(MIN(E94:G94)&lt;0,E94&lt;F94+G94),"Check counts",E94-F94-G94)))</x:f>
      </x:c>
      <x:c r="O94" s="16" t="str">
        <x:f>IF(OR(B94="",J94=""),"",J94-'Settings'!$B$10)</x:f>
      </x:c>
      <x:c r="P94" s="16" t="str">
        <x:f>IF(B94="","",IF(N94="Add count inputs","Add count inputs",IF(OR(N94="Check counts",N94&lt;0),"Check counts",IF(N94=0,"Empty",IF(K94="Packed on","Packed on recorded",IF(J94="","Add label date",IF(K94="","Add date type",IF(O94&lt;0,"Review date",IF(O94&lt;='Settings'!$B$11,"Use soon","Stored")))))))))</x:f>
      </x:c>
      <x:c r="Q94" s="16" t="str">
        <x:f>IF(B94="","",IF(N94="Add count inputs","Add count inputs",IF(OR(N94="Check counts",N94&lt;0),"Check counts",IF(NOT(ISNUMBER(M94)),"Set reorder level",IF(SUMIFS($N$7:$N$106,$B$7:$B$106,B94,$D$7:$D$106,D94)&lt;M94,"Reorder","Stocked")))))</x:f>
      </x:c>
      <x:c r="R94" s="35" t="str">
        <x:f>IF(B94="","",IF(OR(N94="Add count inputs",NOT(ISNUMBER(H94))),"Add count inputs",IF(OR(N94="Check counts",N94&lt;0,H94&lt;0,H94&gt;N94,AND(ISNUMBER(S94),S94&lt;0)),"Check reserve qty",IF(H94=0,0,IF(NOT(ISNUMBER(S94)),"Add meal yield",H94*S94)))))</x:f>
      </x:c>
      <x:c r="S94" s="36"/>
    </x:row>
    <x:row r="95" ht="25" customHeight="1">
      <x:c r="A95" s="19"/>
      <x:c r="B95" s="19"/>
      <x:c r="C95" s="19"/>
      <x:c r="D95" s="19"/>
      <x:c r="E95" s="29"/>
      <x:c r="F95" s="29"/>
      <x:c r="G95" s="29"/>
      <x:c r="H95" s="29"/>
      <x:c r="I95" s="21"/>
      <x:c r="J95" s="21"/>
      <x:c r="K95" s="19"/>
      <x:c r="L95" s="19"/>
      <x:c r="M95" s="19"/>
      <x:c r="N95" s="31" t="str">
        <x:f>IF(B95="","",IF(COUNT(E95:G95)&lt;3,"Add count inputs",IF(OR(MIN(E95:G95)&lt;0,E95&lt;F95+G95),"Check counts",E95-F95-G95)))</x:f>
      </x:c>
      <x:c r="O95" s="15" t="str">
        <x:f>IF(OR(B95="",J95=""),"",J95-'Settings'!$B$10)</x:f>
      </x:c>
      <x:c r="P95" s="15" t="str">
        <x:f>IF(B95="","",IF(N95="Add count inputs","Add count inputs",IF(OR(N95="Check counts",N95&lt;0),"Check counts",IF(N95=0,"Empty",IF(K95="Packed on","Packed on recorded",IF(J95="","Add label date",IF(K95="","Add date type",IF(O95&lt;0,"Review date",IF(O95&lt;='Settings'!$B$11,"Use soon","Stored")))))))))</x:f>
      </x:c>
      <x:c r="Q95" s="15" t="str">
        <x:f>IF(B95="","",IF(N95="Add count inputs","Add count inputs",IF(OR(N95="Check counts",N95&lt;0),"Check counts",IF(NOT(ISNUMBER(M95)),"Set reorder level",IF(SUMIFS($N$7:$N$106,$B$7:$B$106,B95,$D$7:$D$106,D95)&lt;M95,"Reorder","Stocked")))))</x:f>
      </x:c>
      <x:c r="R95" s="33" t="str">
        <x:f>IF(B95="","",IF(OR(N95="Add count inputs",NOT(ISNUMBER(H95))),"Add count inputs",IF(OR(N95="Check counts",N95&lt;0,H95&lt;0,H95&gt;N95,AND(ISNUMBER(S95),S95&lt;0)),"Check reserve qty",IF(H95=0,0,IF(NOT(ISNUMBER(S95)),"Add meal yield",H95*S95)))))</x:f>
      </x:c>
      <x:c r="S95" s="34"/>
    </x:row>
    <x:row r="96" ht="25" customHeight="1">
      <x:c r="A96" s="20"/>
      <x:c r="B96" s="20"/>
      <x:c r="C96" s="20"/>
      <x:c r="D96" s="20"/>
      <x:c r="E96" s="30"/>
      <x:c r="F96" s="30"/>
      <x:c r="G96" s="30"/>
      <x:c r="H96" s="30"/>
      <x:c r="I96" s="22"/>
      <x:c r="J96" s="22"/>
      <x:c r="K96" s="20"/>
      <x:c r="L96" s="20"/>
      <x:c r="M96" s="20"/>
      <x:c r="N96" s="32" t="str">
        <x:f>IF(B96="","",IF(COUNT(E96:G96)&lt;3,"Add count inputs",IF(OR(MIN(E96:G96)&lt;0,E96&lt;F96+G96),"Check counts",E96-F96-G96)))</x:f>
      </x:c>
      <x:c r="O96" s="16" t="str">
        <x:f>IF(OR(B96="",J96=""),"",J96-'Settings'!$B$10)</x:f>
      </x:c>
      <x:c r="P96" s="16" t="str">
        <x:f>IF(B96="","",IF(N96="Add count inputs","Add count inputs",IF(OR(N96="Check counts",N96&lt;0),"Check counts",IF(N96=0,"Empty",IF(K96="Packed on","Packed on recorded",IF(J96="","Add label date",IF(K96="","Add date type",IF(O96&lt;0,"Review date",IF(O96&lt;='Settings'!$B$11,"Use soon","Stored")))))))))</x:f>
      </x:c>
      <x:c r="Q96" s="16" t="str">
        <x:f>IF(B96="","",IF(N96="Add count inputs","Add count inputs",IF(OR(N96="Check counts",N96&lt;0),"Check counts",IF(NOT(ISNUMBER(M96)),"Set reorder level",IF(SUMIFS($N$7:$N$106,$B$7:$B$106,B96,$D$7:$D$106,D96)&lt;M96,"Reorder","Stocked")))))</x:f>
      </x:c>
      <x:c r="R96" s="35" t="str">
        <x:f>IF(B96="","",IF(OR(N96="Add count inputs",NOT(ISNUMBER(H96))),"Add count inputs",IF(OR(N96="Check counts",N96&lt;0,H96&lt;0,H96&gt;N96,AND(ISNUMBER(S96),S96&lt;0)),"Check reserve qty",IF(H96=0,0,IF(NOT(ISNUMBER(S96)),"Add meal yield",H96*S96)))))</x:f>
      </x:c>
      <x:c r="S96" s="36"/>
    </x:row>
    <x:row r="97" ht="25" customHeight="1">
      <x:c r="A97" s="19"/>
      <x:c r="B97" s="19"/>
      <x:c r="C97" s="19"/>
      <x:c r="D97" s="19"/>
      <x:c r="E97" s="29"/>
      <x:c r="F97" s="29"/>
      <x:c r="G97" s="29"/>
      <x:c r="H97" s="29"/>
      <x:c r="I97" s="21"/>
      <x:c r="J97" s="21"/>
      <x:c r="K97" s="19"/>
      <x:c r="L97" s="19"/>
      <x:c r="M97" s="19"/>
      <x:c r="N97" s="31" t="str">
        <x:f>IF(B97="","",IF(COUNT(E97:G97)&lt;3,"Add count inputs",IF(OR(MIN(E97:G97)&lt;0,E97&lt;F97+G97),"Check counts",E97-F97-G97)))</x:f>
      </x:c>
      <x:c r="O97" s="15" t="str">
        <x:f>IF(OR(B97="",J97=""),"",J97-'Settings'!$B$10)</x:f>
      </x:c>
      <x:c r="P97" s="15" t="str">
        <x:f>IF(B97="","",IF(N97="Add count inputs","Add count inputs",IF(OR(N97="Check counts",N97&lt;0),"Check counts",IF(N97=0,"Empty",IF(K97="Packed on","Packed on recorded",IF(J97="","Add label date",IF(K97="","Add date type",IF(O97&lt;0,"Review date",IF(O97&lt;='Settings'!$B$11,"Use soon","Stored")))))))))</x:f>
      </x:c>
      <x:c r="Q97" s="15" t="str">
        <x:f>IF(B97="","",IF(N97="Add count inputs","Add count inputs",IF(OR(N97="Check counts",N97&lt;0),"Check counts",IF(NOT(ISNUMBER(M97)),"Set reorder level",IF(SUMIFS($N$7:$N$106,$B$7:$B$106,B97,$D$7:$D$106,D97)&lt;M97,"Reorder","Stocked")))))</x:f>
      </x:c>
      <x:c r="R97" s="33" t="str">
        <x:f>IF(B97="","",IF(OR(N97="Add count inputs",NOT(ISNUMBER(H97))),"Add count inputs",IF(OR(N97="Check counts",N97&lt;0,H97&lt;0,H97&gt;N97,AND(ISNUMBER(S97),S97&lt;0)),"Check reserve qty",IF(H97=0,0,IF(NOT(ISNUMBER(S97)),"Add meal yield",H97*S97)))))</x:f>
      </x:c>
      <x:c r="S97" s="34"/>
    </x:row>
    <x:row r="98" ht="25" customHeight="1">
      <x:c r="A98" s="20"/>
      <x:c r="B98" s="20"/>
      <x:c r="C98" s="20"/>
      <x:c r="D98" s="20"/>
      <x:c r="E98" s="30"/>
      <x:c r="F98" s="30"/>
      <x:c r="G98" s="30"/>
      <x:c r="H98" s="30"/>
      <x:c r="I98" s="22"/>
      <x:c r="J98" s="22"/>
      <x:c r="K98" s="20"/>
      <x:c r="L98" s="20"/>
      <x:c r="M98" s="20"/>
      <x:c r="N98" s="32" t="str">
        <x:f>IF(B98="","",IF(COUNT(E98:G98)&lt;3,"Add count inputs",IF(OR(MIN(E98:G98)&lt;0,E98&lt;F98+G98),"Check counts",E98-F98-G98)))</x:f>
      </x:c>
      <x:c r="O98" s="16" t="str">
        <x:f>IF(OR(B98="",J98=""),"",J98-'Settings'!$B$10)</x:f>
      </x:c>
      <x:c r="P98" s="16" t="str">
        <x:f>IF(B98="","",IF(N98="Add count inputs","Add count inputs",IF(OR(N98="Check counts",N98&lt;0),"Check counts",IF(N98=0,"Empty",IF(K98="Packed on","Packed on recorded",IF(J98="","Add label date",IF(K98="","Add date type",IF(O98&lt;0,"Review date",IF(O98&lt;='Settings'!$B$11,"Use soon","Stored")))))))))</x:f>
      </x:c>
      <x:c r="Q98" s="16" t="str">
        <x:f>IF(B98="","",IF(N98="Add count inputs","Add count inputs",IF(OR(N98="Check counts",N98&lt;0),"Check counts",IF(NOT(ISNUMBER(M98)),"Set reorder level",IF(SUMIFS($N$7:$N$106,$B$7:$B$106,B98,$D$7:$D$106,D98)&lt;M98,"Reorder","Stocked")))))</x:f>
      </x:c>
      <x:c r="R98" s="35" t="str">
        <x:f>IF(B98="","",IF(OR(N98="Add count inputs",NOT(ISNUMBER(H98))),"Add count inputs",IF(OR(N98="Check counts",N98&lt;0,H98&lt;0,H98&gt;N98,AND(ISNUMBER(S98),S98&lt;0)),"Check reserve qty",IF(H98=0,0,IF(NOT(ISNUMBER(S98)),"Add meal yield",H98*S98)))))</x:f>
      </x:c>
      <x:c r="S98" s="36"/>
    </x:row>
    <x:row r="99" ht="25" customHeight="1">
      <x:c r="A99" s="19"/>
      <x:c r="B99" s="19"/>
      <x:c r="C99" s="19"/>
      <x:c r="D99" s="19"/>
      <x:c r="E99" s="29"/>
      <x:c r="F99" s="29"/>
      <x:c r="G99" s="29"/>
      <x:c r="H99" s="29"/>
      <x:c r="I99" s="21"/>
      <x:c r="J99" s="21"/>
      <x:c r="K99" s="19"/>
      <x:c r="L99" s="19"/>
      <x:c r="M99" s="19"/>
      <x:c r="N99" s="31" t="str">
        <x:f>IF(B99="","",IF(COUNT(E99:G99)&lt;3,"Add count inputs",IF(OR(MIN(E99:G99)&lt;0,E99&lt;F99+G99),"Check counts",E99-F99-G99)))</x:f>
      </x:c>
      <x:c r="O99" s="15" t="str">
        <x:f>IF(OR(B99="",J99=""),"",J99-'Settings'!$B$10)</x:f>
      </x:c>
      <x:c r="P99" s="15" t="str">
        <x:f>IF(B99="","",IF(N99="Add count inputs","Add count inputs",IF(OR(N99="Check counts",N99&lt;0),"Check counts",IF(N99=0,"Empty",IF(K99="Packed on","Packed on recorded",IF(J99="","Add label date",IF(K99="","Add date type",IF(O99&lt;0,"Review date",IF(O99&lt;='Settings'!$B$11,"Use soon","Stored")))))))))</x:f>
      </x:c>
      <x:c r="Q99" s="15" t="str">
        <x:f>IF(B99="","",IF(N99="Add count inputs","Add count inputs",IF(OR(N99="Check counts",N99&lt;0),"Check counts",IF(NOT(ISNUMBER(M99)),"Set reorder level",IF(SUMIFS($N$7:$N$106,$B$7:$B$106,B99,$D$7:$D$106,D99)&lt;M99,"Reorder","Stocked")))))</x:f>
      </x:c>
      <x:c r="R99" s="33" t="str">
        <x:f>IF(B99="","",IF(OR(N99="Add count inputs",NOT(ISNUMBER(H99))),"Add count inputs",IF(OR(N99="Check counts",N99&lt;0,H99&lt;0,H99&gt;N99,AND(ISNUMBER(S99),S99&lt;0)),"Check reserve qty",IF(H99=0,0,IF(NOT(ISNUMBER(S99)),"Add meal yield",H99*S99)))))</x:f>
      </x:c>
      <x:c r="S99" s="34"/>
    </x:row>
    <x:row r="100" ht="25" customHeight="1">
      <x:c r="A100" s="20"/>
      <x:c r="B100" s="20"/>
      <x:c r="C100" s="20"/>
      <x:c r="D100" s="20"/>
      <x:c r="E100" s="30"/>
      <x:c r="F100" s="30"/>
      <x:c r="G100" s="30"/>
      <x:c r="H100" s="30"/>
      <x:c r="I100" s="22"/>
      <x:c r="J100" s="22"/>
      <x:c r="K100" s="20"/>
      <x:c r="L100" s="20"/>
      <x:c r="M100" s="20"/>
      <x:c r="N100" s="32" t="str">
        <x:f>IF(B100="","",IF(COUNT(E100:G100)&lt;3,"Add count inputs",IF(OR(MIN(E100:G100)&lt;0,E100&lt;F100+G100),"Check counts",E100-F100-G100)))</x:f>
      </x:c>
      <x:c r="O100" s="16" t="str">
        <x:f>IF(OR(B100="",J100=""),"",J100-'Settings'!$B$10)</x:f>
      </x:c>
      <x:c r="P100" s="16" t="str">
        <x:f>IF(B100="","",IF(N100="Add count inputs","Add count inputs",IF(OR(N100="Check counts",N100&lt;0),"Check counts",IF(N100=0,"Empty",IF(K100="Packed on","Packed on recorded",IF(J100="","Add label date",IF(K100="","Add date type",IF(O100&lt;0,"Review date",IF(O100&lt;='Settings'!$B$11,"Use soon","Stored")))))))))</x:f>
      </x:c>
      <x:c r="Q100" s="16" t="str">
        <x:f>IF(B100="","",IF(N100="Add count inputs","Add count inputs",IF(OR(N100="Check counts",N100&lt;0),"Check counts",IF(NOT(ISNUMBER(M100)),"Set reorder level",IF(SUMIFS($N$7:$N$106,$B$7:$B$106,B100,$D$7:$D$106,D100)&lt;M100,"Reorder","Stocked")))))</x:f>
      </x:c>
      <x:c r="R100" s="35" t="str">
        <x:f>IF(B100="","",IF(OR(N100="Add count inputs",NOT(ISNUMBER(H100))),"Add count inputs",IF(OR(N100="Check counts",N100&lt;0,H100&lt;0,H100&gt;N100,AND(ISNUMBER(S100),S100&lt;0)),"Check reserve qty",IF(H100=0,0,IF(NOT(ISNUMBER(S100)),"Add meal yield",H100*S100)))))</x:f>
      </x:c>
      <x:c r="S100" s="36"/>
    </x:row>
    <x:row r="101" ht="25" customHeight="1">
      <x:c r="A101" s="19"/>
      <x:c r="B101" s="19"/>
      <x:c r="C101" s="19"/>
      <x:c r="D101" s="19"/>
      <x:c r="E101" s="29"/>
      <x:c r="F101" s="29"/>
      <x:c r="G101" s="29"/>
      <x:c r="H101" s="29"/>
      <x:c r="I101" s="21"/>
      <x:c r="J101" s="21"/>
      <x:c r="K101" s="19"/>
      <x:c r="L101" s="19"/>
      <x:c r="M101" s="19"/>
      <x:c r="N101" s="31" t="str">
        <x:f>IF(B101="","",IF(COUNT(E101:G101)&lt;3,"Add count inputs",IF(OR(MIN(E101:G101)&lt;0,E101&lt;F101+G101),"Check counts",E101-F101-G101)))</x:f>
      </x:c>
      <x:c r="O101" s="15" t="str">
        <x:f>IF(OR(B101="",J101=""),"",J101-'Settings'!$B$10)</x:f>
      </x:c>
      <x:c r="P101" s="15" t="str">
        <x:f>IF(B101="","",IF(N101="Add count inputs","Add count inputs",IF(OR(N101="Check counts",N101&lt;0),"Check counts",IF(N101=0,"Empty",IF(K101="Packed on","Packed on recorded",IF(J101="","Add label date",IF(K101="","Add date type",IF(O101&lt;0,"Review date",IF(O101&lt;='Settings'!$B$11,"Use soon","Stored")))))))))</x:f>
      </x:c>
      <x:c r="Q101" s="15" t="str">
        <x:f>IF(B101="","",IF(N101="Add count inputs","Add count inputs",IF(OR(N101="Check counts",N101&lt;0),"Check counts",IF(NOT(ISNUMBER(M101)),"Set reorder level",IF(SUMIFS($N$7:$N$106,$B$7:$B$106,B101,$D$7:$D$106,D101)&lt;M101,"Reorder","Stocked")))))</x:f>
      </x:c>
      <x:c r="R101" s="33" t="str">
        <x:f>IF(B101="","",IF(OR(N101="Add count inputs",NOT(ISNUMBER(H101))),"Add count inputs",IF(OR(N101="Check counts",N101&lt;0,H101&lt;0,H101&gt;N101,AND(ISNUMBER(S101),S101&lt;0)),"Check reserve qty",IF(H101=0,0,IF(NOT(ISNUMBER(S101)),"Add meal yield",H101*S101)))))</x:f>
      </x:c>
      <x:c r="S101" s="34"/>
    </x:row>
    <x:row r="102" ht="25" customHeight="1">
      <x:c r="A102" s="20"/>
      <x:c r="B102" s="20"/>
      <x:c r="C102" s="20"/>
      <x:c r="D102" s="20"/>
      <x:c r="E102" s="30"/>
      <x:c r="F102" s="30"/>
      <x:c r="G102" s="30"/>
      <x:c r="H102" s="30"/>
      <x:c r="I102" s="22"/>
      <x:c r="J102" s="22"/>
      <x:c r="K102" s="20"/>
      <x:c r="L102" s="20"/>
      <x:c r="M102" s="20"/>
      <x:c r="N102" s="32" t="str">
        <x:f>IF(B102="","",IF(COUNT(E102:G102)&lt;3,"Add count inputs",IF(OR(MIN(E102:G102)&lt;0,E102&lt;F102+G102),"Check counts",E102-F102-G102)))</x:f>
      </x:c>
      <x:c r="O102" s="16" t="str">
        <x:f>IF(OR(B102="",J102=""),"",J102-'Settings'!$B$10)</x:f>
      </x:c>
      <x:c r="P102" s="16" t="str">
        <x:f>IF(B102="","",IF(N102="Add count inputs","Add count inputs",IF(OR(N102="Check counts",N102&lt;0),"Check counts",IF(N102=0,"Empty",IF(K102="Packed on","Packed on recorded",IF(J102="","Add label date",IF(K102="","Add date type",IF(O102&lt;0,"Review date",IF(O102&lt;='Settings'!$B$11,"Use soon","Stored")))))))))</x:f>
      </x:c>
      <x:c r="Q102" s="16" t="str">
        <x:f>IF(B102="","",IF(N102="Add count inputs","Add count inputs",IF(OR(N102="Check counts",N102&lt;0),"Check counts",IF(NOT(ISNUMBER(M102)),"Set reorder level",IF(SUMIFS($N$7:$N$106,$B$7:$B$106,B102,$D$7:$D$106,D102)&lt;M102,"Reorder","Stocked")))))</x:f>
      </x:c>
      <x:c r="R102" s="35" t="str">
        <x:f>IF(B102="","",IF(OR(N102="Add count inputs",NOT(ISNUMBER(H102))),"Add count inputs",IF(OR(N102="Check counts",N102&lt;0,H102&lt;0,H102&gt;N102,AND(ISNUMBER(S102),S102&lt;0)),"Check reserve qty",IF(H102=0,0,IF(NOT(ISNUMBER(S102)),"Add meal yield",H102*S102)))))</x:f>
      </x:c>
      <x:c r="S102" s="36"/>
    </x:row>
    <x:row r="103" ht="25" customHeight="1">
      <x:c r="A103" s="19"/>
      <x:c r="B103" s="19"/>
      <x:c r="C103" s="19"/>
      <x:c r="D103" s="19"/>
      <x:c r="E103" s="29"/>
      <x:c r="F103" s="29"/>
      <x:c r="G103" s="29"/>
      <x:c r="H103" s="29"/>
      <x:c r="I103" s="21"/>
      <x:c r="J103" s="21"/>
      <x:c r="K103" s="19"/>
      <x:c r="L103" s="19"/>
      <x:c r="M103" s="19"/>
      <x:c r="N103" s="31" t="str">
        <x:f>IF(B103="","",IF(COUNT(E103:G103)&lt;3,"Add count inputs",IF(OR(MIN(E103:G103)&lt;0,E103&lt;F103+G103),"Check counts",E103-F103-G103)))</x:f>
      </x:c>
      <x:c r="O103" s="15" t="str">
        <x:f>IF(OR(B103="",J103=""),"",J103-'Settings'!$B$10)</x:f>
      </x:c>
      <x:c r="P103" s="15" t="str">
        <x:f>IF(B103="","",IF(N103="Add count inputs","Add count inputs",IF(OR(N103="Check counts",N103&lt;0),"Check counts",IF(N103=0,"Empty",IF(K103="Packed on","Packed on recorded",IF(J103="","Add label date",IF(K103="","Add date type",IF(O103&lt;0,"Review date",IF(O103&lt;='Settings'!$B$11,"Use soon","Stored")))))))))</x:f>
      </x:c>
      <x:c r="Q103" s="15" t="str">
        <x:f>IF(B103="","",IF(N103="Add count inputs","Add count inputs",IF(OR(N103="Check counts",N103&lt;0),"Check counts",IF(NOT(ISNUMBER(M103)),"Set reorder level",IF(SUMIFS($N$7:$N$106,$B$7:$B$106,B103,$D$7:$D$106,D103)&lt;M103,"Reorder","Stocked")))))</x:f>
      </x:c>
      <x:c r="R103" s="33" t="str">
        <x:f>IF(B103="","",IF(OR(N103="Add count inputs",NOT(ISNUMBER(H103))),"Add count inputs",IF(OR(N103="Check counts",N103&lt;0,H103&lt;0,H103&gt;N103,AND(ISNUMBER(S103),S103&lt;0)),"Check reserve qty",IF(H103=0,0,IF(NOT(ISNUMBER(S103)),"Add meal yield",H103*S103)))))</x:f>
      </x:c>
      <x:c r="S103" s="34"/>
    </x:row>
    <x:row r="104" ht="25" customHeight="1">
      <x:c r="A104" s="20"/>
      <x:c r="B104" s="20"/>
      <x:c r="C104" s="20"/>
      <x:c r="D104" s="20"/>
      <x:c r="E104" s="30"/>
      <x:c r="F104" s="30"/>
      <x:c r="G104" s="30"/>
      <x:c r="H104" s="30"/>
      <x:c r="I104" s="22"/>
      <x:c r="J104" s="22"/>
      <x:c r="K104" s="20"/>
      <x:c r="L104" s="20"/>
      <x:c r="M104" s="20"/>
      <x:c r="N104" s="32" t="str">
        <x:f>IF(B104="","",IF(COUNT(E104:G104)&lt;3,"Add count inputs",IF(OR(MIN(E104:G104)&lt;0,E104&lt;F104+G104),"Check counts",E104-F104-G104)))</x:f>
      </x:c>
      <x:c r="O104" s="16" t="str">
        <x:f>IF(OR(B104="",J104=""),"",J104-'Settings'!$B$10)</x:f>
      </x:c>
      <x:c r="P104" s="16" t="str">
        <x:f>IF(B104="","",IF(N104="Add count inputs","Add count inputs",IF(OR(N104="Check counts",N104&lt;0),"Check counts",IF(N104=0,"Empty",IF(K104="Packed on","Packed on recorded",IF(J104="","Add label date",IF(K104="","Add date type",IF(O104&lt;0,"Review date",IF(O104&lt;='Settings'!$B$11,"Use soon","Stored")))))))))</x:f>
      </x:c>
      <x:c r="Q104" s="16" t="str">
        <x:f>IF(B104="","",IF(N104="Add count inputs","Add count inputs",IF(OR(N104="Check counts",N104&lt;0),"Check counts",IF(NOT(ISNUMBER(M104)),"Set reorder level",IF(SUMIFS($N$7:$N$106,$B$7:$B$106,B104,$D$7:$D$106,D104)&lt;M104,"Reorder","Stocked")))))</x:f>
      </x:c>
      <x:c r="R104" s="35" t="str">
        <x:f>IF(B104="","",IF(OR(N104="Add count inputs",NOT(ISNUMBER(H104))),"Add count inputs",IF(OR(N104="Check counts",N104&lt;0,H104&lt;0,H104&gt;N104,AND(ISNUMBER(S104),S104&lt;0)),"Check reserve qty",IF(H104=0,0,IF(NOT(ISNUMBER(S104)),"Add meal yield",H104*S104)))))</x:f>
      </x:c>
      <x:c r="S104" s="36"/>
    </x:row>
    <x:row r="105" ht="25" customHeight="1">
      <x:c r="A105" s="19"/>
      <x:c r="B105" s="19"/>
      <x:c r="C105" s="19"/>
      <x:c r="D105" s="19"/>
      <x:c r="E105" s="29"/>
      <x:c r="F105" s="29"/>
      <x:c r="G105" s="29"/>
      <x:c r="H105" s="29"/>
      <x:c r="I105" s="21"/>
      <x:c r="J105" s="21"/>
      <x:c r="K105" s="19"/>
      <x:c r="L105" s="19"/>
      <x:c r="M105" s="19"/>
      <x:c r="N105" s="31" t="str">
        <x:f>IF(B105="","",IF(COUNT(E105:G105)&lt;3,"Add count inputs",IF(OR(MIN(E105:G105)&lt;0,E105&lt;F105+G105),"Check counts",E105-F105-G105)))</x:f>
      </x:c>
      <x:c r="O105" s="15" t="str">
        <x:f>IF(OR(B105="",J105=""),"",J105-'Settings'!$B$10)</x:f>
      </x:c>
      <x:c r="P105" s="15" t="str">
        <x:f>IF(B105="","",IF(N105="Add count inputs","Add count inputs",IF(OR(N105="Check counts",N105&lt;0),"Check counts",IF(N105=0,"Empty",IF(K105="Packed on","Packed on recorded",IF(J105="","Add label date",IF(K105="","Add date type",IF(O105&lt;0,"Review date",IF(O105&lt;='Settings'!$B$11,"Use soon","Stored")))))))))</x:f>
      </x:c>
      <x:c r="Q105" s="15" t="str">
        <x:f>IF(B105="","",IF(N105="Add count inputs","Add count inputs",IF(OR(N105="Check counts",N105&lt;0),"Check counts",IF(NOT(ISNUMBER(M105)),"Set reorder level",IF(SUMIFS($N$7:$N$106,$B$7:$B$106,B105,$D$7:$D$106,D105)&lt;M105,"Reorder","Stocked")))))</x:f>
      </x:c>
      <x:c r="R105" s="33" t="str">
        <x:f>IF(B105="","",IF(OR(N105="Add count inputs",NOT(ISNUMBER(H105))),"Add count inputs",IF(OR(N105="Check counts",N105&lt;0,H105&lt;0,H105&gt;N105,AND(ISNUMBER(S105),S105&lt;0)),"Check reserve qty",IF(H105=0,0,IF(NOT(ISNUMBER(S105)),"Add meal yield",H105*S105)))))</x:f>
      </x:c>
      <x:c r="S105" s="34"/>
    </x:row>
    <x:row r="106" ht="25" customHeight="1">
      <x:c r="A106" s="20"/>
      <x:c r="B106" s="20"/>
      <x:c r="C106" s="20"/>
      <x:c r="D106" s="20"/>
      <x:c r="E106" s="30"/>
      <x:c r="F106" s="30"/>
      <x:c r="G106" s="30"/>
      <x:c r="H106" s="30"/>
      <x:c r="I106" s="22"/>
      <x:c r="J106" s="22"/>
      <x:c r="K106" s="20"/>
      <x:c r="L106" s="20"/>
      <x:c r="M106" s="20"/>
      <x:c r="N106" s="32" t="str">
        <x:f>IF(B106="","",IF(COUNT(E106:G106)&lt;3,"Add count inputs",IF(OR(MIN(E106:G106)&lt;0,E106&lt;F106+G106),"Check counts",E106-F106-G106)))</x:f>
      </x:c>
      <x:c r="O106" s="16" t="str">
        <x:f>IF(OR(B106="",J106=""),"",J106-'Settings'!$B$10)</x:f>
      </x:c>
      <x:c r="P106" s="16" t="str">
        <x:f>IF(B106="","",IF(N106="Add count inputs","Add count inputs",IF(OR(N106="Check counts",N106&lt;0),"Check counts",IF(N106=0,"Empty",IF(K106="Packed on","Packed on recorded",IF(J106="","Add label date",IF(K106="","Add date type",IF(O106&lt;0,"Review date",IF(O106&lt;='Settings'!$B$11,"Use soon","Stored")))))))))</x:f>
      </x:c>
      <x:c r="Q106" s="16" t="str">
        <x:f>IF(B106="","",IF(N106="Add count inputs","Add count inputs",IF(OR(N106="Check counts",N106&lt;0),"Check counts",IF(NOT(ISNUMBER(M106)),"Set reorder level",IF(SUMIFS($N$7:$N$106,$B$7:$B$106,B106,$D$7:$D$106,D106)&lt;M106,"Reorder","Stocked")))))</x:f>
      </x:c>
      <x:c r="R106" s="35" t="str">
        <x:f>IF(B106="","",IF(OR(N106="Add count inputs",NOT(ISNUMBER(H106))),"Add count inputs",IF(OR(N106="Check counts",N106&lt;0,H106&lt;0,H106&gt;N106,AND(ISNUMBER(S106),S106&lt;0)),"Check reserve qty",IF(H106=0,0,IF(NOT(ISNUMBER(S106)),"Add meal yield",H106*S106)))))</x:f>
      </x:c>
      <x:c r="S106" s="36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</x:row>
  </x:sheetData>
  <x:conditionalFormatting sqref="P7:R106">
    <x:cfRule type="containsText" dxfId="2" priority="1" operator="containsText" text="Add"/>
    <x:cfRule type="containsText" dxfId="3" priority="2" operator="containsText" text="Check"/>
  </x:conditionalFormatting>
  <x:conditionalFormatting sqref="P7:P106">
    <x:cfRule type="containsText" dxfId="4" priority="3" operator="containsText" text="Review date"/>
    <x:cfRule type="containsText" dxfId="5" priority="4" operator="containsText" text="Use soon"/>
  </x:conditionalFormatting>
  <x:dataValidations count="5">
    <x:dataValidation type="list" sqref="K7:K106">
      <x:formula1>"Best by,Use by,Expiration,Packed on"</x:formula1>
    </x:dataValidation>
    <x:dataValidation type="list" sqref="C7:C106">
      <x:formula1>"Grains,Canned,Protein,Produce,Dairy,Frozen,Beverages,Other"</x:formula1>
    </x:dataValidation>
    <x:dataValidation type="decimal" operator="greaterThanOrEqual" sqref="E7:H106">
      <x:formula1>0</x:formula1>
    </x:dataValidation>
    <x:dataValidation type="decimal" operator="greaterThanOrEqual" sqref="M7:M106">
      <x:formula1>0</x:formula1>
    </x:dataValidation>
    <x:dataValidation type="decimal" operator="greaterThanOrEqual" sqref="S7:S106">
      <x:formula1>0</x:formula1>
    </x:dataValidation>
  </x:dataValidations>
  <x:pageMargins left="0.7" right="0.7" top="0.75" bottom="0.75" header="0.3" footer="0.3"/>
</x:worksheet>
</file>